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22\ОТЧЕТ 2022\"/>
    </mc:Choice>
  </mc:AlternateContent>
  <bookViews>
    <workbookView xWindow="0" yWindow="0" windowWidth="28800" windowHeight="11835"/>
  </bookViews>
  <sheets>
    <sheet name="Новый_1" sheetId="2" r:id="rId1"/>
  </sheets>
  <definedNames>
    <definedName name="_xlnm.Print_Area" localSheetId="0">Новый_1!$B$1:$V$97</definedName>
  </definedNames>
  <calcPr calcId="152511" iterate="1"/>
</workbook>
</file>

<file path=xl/calcChain.xml><?xml version="1.0" encoding="utf-8"?>
<calcChain xmlns="http://schemas.openxmlformats.org/spreadsheetml/2006/main">
  <c r="V69" i="2" l="1"/>
  <c r="S70" i="2" l="1"/>
  <c r="S31" i="2" l="1"/>
  <c r="U36" i="2"/>
  <c r="U21" i="2"/>
  <c r="U20" i="2"/>
  <c r="S16" i="2"/>
  <c r="S17" i="2"/>
  <c r="Q31" i="2"/>
  <c r="Q30" i="2" s="1"/>
  <c r="Q34" i="2"/>
  <c r="Q60" i="2"/>
  <c r="Q59" i="2"/>
  <c r="S20" i="2"/>
  <c r="Q20" i="2"/>
  <c r="U76" i="2" l="1"/>
  <c r="T65" i="2" l="1"/>
  <c r="S69" i="2"/>
  <c r="T70" i="2"/>
  <c r="T69" i="2" s="1"/>
  <c r="T59" i="2" s="1"/>
  <c r="T58" i="2" s="1"/>
  <c r="V62" i="2"/>
  <c r="U64" i="2"/>
  <c r="S63" i="2"/>
  <c r="T55" i="2" l="1"/>
  <c r="T50" i="2"/>
  <c r="S40" i="2"/>
  <c r="S32" i="2" l="1"/>
  <c r="S55" i="2" l="1"/>
  <c r="S51" i="2" s="1"/>
  <c r="S50" i="2" s="1"/>
  <c r="T18" i="2"/>
  <c r="T17" i="2" l="1"/>
  <c r="T16" i="2" s="1"/>
  <c r="T11" i="2" s="1"/>
  <c r="S18" i="2"/>
  <c r="T97" i="2" l="1"/>
  <c r="T10" i="2"/>
  <c r="V19" i="2"/>
  <c r="V47" i="2"/>
  <c r="V48" i="2"/>
  <c r="V49" i="2"/>
  <c r="V57" i="2"/>
  <c r="V67" i="2"/>
  <c r="V68" i="2"/>
  <c r="V71" i="2"/>
  <c r="V72" i="2"/>
  <c r="V73" i="2"/>
  <c r="V74" i="2"/>
  <c r="V75" i="2"/>
  <c r="V76" i="2"/>
  <c r="V92" i="2"/>
  <c r="V93" i="2"/>
  <c r="V94" i="2"/>
  <c r="V95" i="2"/>
  <c r="V96" i="2"/>
  <c r="S90" i="2"/>
  <c r="S89" i="2" s="1"/>
  <c r="S88" i="2" s="1"/>
  <c r="S87" i="2" s="1"/>
  <c r="S85" i="2"/>
  <c r="S84" i="2" s="1"/>
  <c r="S83" i="2" s="1"/>
  <c r="S82" i="2" s="1"/>
  <c r="S80" i="2"/>
  <c r="S79" i="2" s="1"/>
  <c r="S78" i="2" s="1"/>
  <c r="S77" i="2" s="1"/>
  <c r="S65" i="2"/>
  <c r="S45" i="2"/>
  <c r="S44" i="2" s="1"/>
  <c r="S43" i="2" s="1"/>
  <c r="S42" i="2" s="1"/>
  <c r="S34" i="2"/>
  <c r="S37" i="2"/>
  <c r="S39" i="2"/>
  <c r="S60" i="2" l="1"/>
  <c r="S30" i="2"/>
  <c r="S14" i="2"/>
  <c r="S13" i="2" s="1"/>
  <c r="S12" i="2" s="1"/>
  <c r="S59" i="2" l="1"/>
  <c r="S58" i="2" s="1"/>
  <c r="S11" i="2"/>
  <c r="R65" i="2"/>
  <c r="S10" i="2" l="1"/>
  <c r="S97" i="2"/>
  <c r="R70" i="2"/>
  <c r="R69" i="2" l="1"/>
  <c r="V70" i="2"/>
  <c r="R61" i="2" l="1"/>
  <c r="V61" i="2" s="1"/>
  <c r="U91" i="2"/>
  <c r="Q63" i="2" l="1"/>
  <c r="U63" i="2" s="1"/>
  <c r="S95" i="2" l="1"/>
  <c r="S94" i="2" s="1"/>
  <c r="S93" i="2" s="1"/>
  <c r="S92" i="2" s="1"/>
  <c r="Q95" i="2"/>
  <c r="Q94" i="2" s="1"/>
  <c r="Q93" i="2" s="1"/>
  <c r="Q92" i="2" s="1"/>
  <c r="Q90" i="2"/>
  <c r="Q89" i="2" s="1"/>
  <c r="Q88" i="2" s="1"/>
  <c r="Q87" i="2" s="1"/>
  <c r="Q85" i="2"/>
  <c r="Q84" i="2" s="1"/>
  <c r="Q83" i="2" s="1"/>
  <c r="Q82" i="2" s="1"/>
  <c r="Q80" i="2"/>
  <c r="Q79" i="2" s="1"/>
  <c r="Q78" i="2" s="1"/>
  <c r="Q77" i="2" s="1"/>
  <c r="Q75" i="2"/>
  <c r="Q70" i="2"/>
  <c r="Q69" i="2" s="1"/>
  <c r="Q67" i="2"/>
  <c r="Q65" i="2"/>
  <c r="Q62" i="2"/>
  <c r="Q56" i="2"/>
  <c r="Q55" i="2" s="1"/>
  <c r="Q53" i="2"/>
  <c r="Q52" i="2" s="1"/>
  <c r="R53" i="2"/>
  <c r="R52" i="2" s="1"/>
  <c r="Q48" i="2"/>
  <c r="Q47" i="2" s="1"/>
  <c r="Q45" i="2"/>
  <c r="Q44" i="2" s="1"/>
  <c r="Q43" i="2" s="1"/>
  <c r="Q42" i="2" s="1"/>
  <c r="Q40" i="2"/>
  <c r="Q39" i="2" s="1"/>
  <c r="Q37" i="2"/>
  <c r="Q32" i="2"/>
  <c r="R31" i="2"/>
  <c r="R30" i="2"/>
  <c r="Q28" i="2"/>
  <c r="Q27" i="2" s="1"/>
  <c r="Q26" i="2" s="1"/>
  <c r="Q24" i="2"/>
  <c r="Q23" i="2" s="1"/>
  <c r="Q22" i="2" s="1"/>
  <c r="Q17" i="2"/>
  <c r="R18" i="2"/>
  <c r="R14" i="2"/>
  <c r="Q61" i="2" l="1"/>
  <c r="U61" i="2" s="1"/>
  <c r="U62" i="2"/>
  <c r="Q74" i="2"/>
  <c r="U75" i="2"/>
  <c r="R55" i="2"/>
  <c r="R17" i="2"/>
  <c r="V18" i="2"/>
  <c r="Q14" i="2"/>
  <c r="Q13" i="2" s="1"/>
  <c r="Q12" i="2" s="1"/>
  <c r="U15" i="2"/>
  <c r="U90" i="2"/>
  <c r="R13" i="2"/>
  <c r="Q58" i="2"/>
  <c r="R59" i="2"/>
  <c r="Q51" i="2"/>
  <c r="Q50" i="2" s="1"/>
  <c r="Q16" i="2"/>
  <c r="Q73" i="2" l="1"/>
  <c r="U74" i="2"/>
  <c r="R51" i="2"/>
  <c r="R50" i="2" s="1"/>
  <c r="R58" i="2"/>
  <c r="V59" i="2"/>
  <c r="U14" i="2"/>
  <c r="Q11" i="2"/>
  <c r="R16" i="2"/>
  <c r="V16" i="2" s="1"/>
  <c r="V17" i="2"/>
  <c r="U89" i="2"/>
  <c r="U12" i="2"/>
  <c r="U13" i="2"/>
  <c r="R12" i="2"/>
  <c r="U11" i="2" l="1"/>
  <c r="Q10" i="2"/>
  <c r="Q97" i="2"/>
  <c r="V58" i="2"/>
  <c r="Q72" i="2"/>
  <c r="U72" i="2" s="1"/>
  <c r="U73" i="2"/>
  <c r="U10" i="2"/>
  <c r="U88" i="2"/>
  <c r="R11" i="2"/>
  <c r="U19" i="2"/>
  <c r="U29" i="2"/>
  <c r="U30" i="2"/>
  <c r="U31" i="2"/>
  <c r="U33" i="2"/>
  <c r="U37" i="2"/>
  <c r="U42" i="2"/>
  <c r="U50" i="2"/>
  <c r="U53" i="2"/>
  <c r="U58" i="2"/>
  <c r="U60" i="2"/>
  <c r="U77" i="2"/>
  <c r="U82" i="2"/>
  <c r="U87" i="2"/>
  <c r="V11" i="2" l="1"/>
  <c r="R10" i="2"/>
  <c r="R97" i="2"/>
  <c r="U86" i="2" l="1"/>
  <c r="U70" i="2"/>
  <c r="U71" i="2"/>
  <c r="U81" i="2"/>
  <c r="U85" i="2" l="1"/>
  <c r="U80" i="2"/>
  <c r="U69" i="2"/>
  <c r="U59" i="2"/>
  <c r="U34" i="2" l="1"/>
  <c r="U35" i="2"/>
  <c r="U45" i="2"/>
  <c r="U46" i="2"/>
  <c r="U65" i="2"/>
  <c r="U66" i="2"/>
  <c r="U84" i="2"/>
  <c r="U83" i="2"/>
  <c r="U78" i="2"/>
  <c r="U79" i="2"/>
  <c r="U51" i="2"/>
  <c r="U52" i="2"/>
  <c r="U48" i="2"/>
  <c r="U49" i="2"/>
  <c r="U41" i="2"/>
  <c r="U32" i="2"/>
  <c r="U18" i="2"/>
  <c r="U28" i="2"/>
  <c r="U17" i="2" l="1"/>
  <c r="U40" i="2"/>
  <c r="U43" i="2" l="1"/>
  <c r="U44" i="2"/>
  <c r="U16" i="2"/>
  <c r="U47" i="2"/>
  <c r="U38" i="2"/>
  <c r="U39" i="2"/>
  <c r="U27" i="2"/>
  <c r="U26" i="2" l="1"/>
  <c r="V97" i="2" l="1"/>
  <c r="V10" i="2"/>
  <c r="U54" i="2" l="1"/>
  <c r="U97" i="2"/>
  <c r="U57" i="2"/>
  <c r="U56" i="2"/>
  <c r="U55" i="2"/>
</calcChain>
</file>

<file path=xl/sharedStrings.xml><?xml version="1.0" encoding="utf-8"?>
<sst xmlns="http://schemas.openxmlformats.org/spreadsheetml/2006/main" count="261" uniqueCount="68">
  <si>
    <t>ИТОГО</t>
  </si>
  <si>
    <t>9900000000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</si>
  <si>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</si>
  <si>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</si>
  <si>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/>
  </si>
  <si>
    <t xml:space="preserve">Непрограммные направления деятельности </t>
  </si>
  <si>
    <t>Физическая культура</t>
  </si>
  <si>
    <t>ФИЗИЧЕСКАЯ КУЛЬТУРА И СПОРТ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</si>
  <si>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</si>
  <si>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</si>
  <si>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</si>
  <si>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</si>
  <si>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</si>
  <si>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</si>
  <si>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</si>
  <si>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</si>
  <si>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Д300000000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</si>
  <si>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</si>
  <si>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</si>
  <si>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</si>
  <si>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</si>
  <si>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>Д400000000</t>
  </si>
  <si>
    <t>Дорожное хозяйство (дорожные фонды)</t>
  </si>
  <si>
    <t>НАЦИОНАЛЬНАЯ ЭКОНОМИКА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</si>
  <si>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</si>
  <si>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 терроризма и экстремизма в границах Куйбышевского внутригородского района городского округа Самара Самарской области" на 2018 - 2020 годы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</si>
  <si>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</si>
  <si>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</si>
  <si>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</si>
  <si>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</si>
  <si>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</si>
  <si>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</si>
  <si>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</si>
  <si>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</si>
  <si>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</si>
  <si>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</si>
  <si>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</si>
  <si>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</si>
  <si>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Куйбышевского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</si>
  <si>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</si>
  <si>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</si>
  <si>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</si>
  <si>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</si>
  <si>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</si>
  <si>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</si>
  <si>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</si>
  <si>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</si>
  <si>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</si>
  <si>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</si>
  <si>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</si>
  <si>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</si>
  <si>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Процент исполнения</t>
  </si>
  <si>
    <t xml:space="preserve">Приложение 3 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</si>
  <si>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</si>
  <si>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</si>
  <si>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Специальные расходы</t>
  </si>
  <si>
    <t>Субсидии юридиченским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</si>
  <si>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Профессиональная подготовка, переподготовка и повышение классификации</t>
  </si>
  <si>
    <t>Исполнение судебных актов Российской Федерации и мировых соглашений по возмещению причиненного вреда</t>
  </si>
  <si>
    <t>от "___" _____ 202_ г. № ____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</si>
  <si>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</si>
  <si>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района городского округа Самара</t>
  </si>
  <si>
    <t xml:space="preserve"> к Решению Совета депутатов Куйбышевского внутригородского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</si>
  <si>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2018 - 2023 годы</t>
  </si>
  <si>
    <t>Утверждено на  2022 год с учетом изменений</t>
  </si>
  <si>
    <t>Исполнено за  2022 год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</si>
  <si>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</si>
  <si>
    <t>Ведомственная структура расходов бюджета Куйбышевского внутригородского района городского округа Самара Самарской области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</si>
</sst>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000"/>
    <numFmt numFmtId="166" formatCode="0000000000"/>
    <numFmt numFmtId="167" formatCode="00"/>
    <numFmt numFmtId="168" formatCode="#,##0.0_ ;\-#,##0.0\ "/>
    <numFmt numFmtId="169" formatCode="#,##0.0"/>
  </numFmts>
  <fonts count="10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2" xfId="1" applyNumberFormat="1" applyFont="1" applyFill="1" applyBorder="1" applyAlignment="1" applyProtection="1">
      <alignment vertical="center" wrapText="1"/>
      <protection hidden="1"/>
    </xf>
    <xf numFmtId="0" fontId="3" fillId="0" borderId="2" xfId="1" applyNumberFormat="1" applyFont="1" applyFill="1" applyBorder="1" applyAlignment="1" applyProtection="1">
      <alignment vertical="top" wrapText="1"/>
      <protection hidden="1"/>
    </xf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/>
    <xf numFmtId="0" fontId="5" fillId="0" borderId="0" xfId="1" applyNumberFormat="1" applyFont="1" applyFill="1" applyAlignment="1" applyProtection="1">
      <alignment horizontal="centerContinuous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Protection="1">
      <protection hidden="1"/>
    </xf>
    <xf numFmtId="0" fontId="7" fillId="0" borderId="2" xfId="1" applyNumberFormat="1" applyFont="1" applyFill="1" applyBorder="1" applyAlignment="1" applyProtection="1">
      <alignment vertical="center" wrapText="1"/>
      <protection hidden="1"/>
    </xf>
    <xf numFmtId="165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Protection="1">
      <protection hidden="1"/>
    </xf>
    <xf numFmtId="164" fontId="7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5" xfId="1" applyNumberFormat="1" applyFont="1" applyFill="1" applyBorder="1" applyProtection="1"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5" xfId="1" applyFont="1" applyFill="1" applyBorder="1" applyProtection="1">
      <protection hidden="1"/>
    </xf>
    <xf numFmtId="168" fontId="2" fillId="0" borderId="0" xfId="1" applyNumberFormat="1" applyFont="1" applyFill="1"/>
    <xf numFmtId="0" fontId="2" fillId="0" borderId="0" xfId="1" applyFont="1" applyFill="1" applyBorder="1" applyProtection="1"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vertical="center" wrapText="1"/>
      <protection hidden="1"/>
    </xf>
    <xf numFmtId="165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8" fillId="0" borderId="11" xfId="1" applyNumberFormat="1" applyFont="1" applyFill="1" applyBorder="1" applyAlignment="1" applyProtection="1">
      <alignment horizontal="left" vertical="top" wrapText="1"/>
      <protection hidden="1"/>
    </xf>
    <xf numFmtId="0" fontId="4" fillId="0" borderId="11" xfId="1" applyFont="1" applyFill="1" applyBorder="1" applyAlignment="1" applyProtection="1">
      <protection hidden="1"/>
    </xf>
    <xf numFmtId="0" fontId="4" fillId="0" borderId="9" xfId="1" applyFont="1" applyFill="1" applyBorder="1" applyAlignment="1" applyProtection="1">
      <protection hidden="1"/>
    </xf>
    <xf numFmtId="0" fontId="4" fillId="0" borderId="9" xfId="1" applyFont="1" applyFill="1" applyBorder="1" applyAlignment="1" applyProtection="1">
      <alignment horizontal="center" vertical="center"/>
      <protection hidden="1"/>
    </xf>
    <xf numFmtId="164" fontId="8" fillId="0" borderId="11" xfId="1" applyNumberFormat="1" applyFont="1" applyFill="1" applyBorder="1" applyAlignment="1" applyProtection="1">
      <alignment horizontal="right" vertical="center" wrapText="1"/>
      <protection hidden="1"/>
    </xf>
    <xf numFmtId="164" fontId="7" fillId="0" borderId="9" xfId="1" applyNumberFormat="1" applyFont="1" applyFill="1" applyBorder="1" applyAlignment="1" applyProtection="1">
      <alignment horizontal="right" vertical="center" wrapText="1"/>
      <protection hidden="1"/>
    </xf>
    <xf numFmtId="164" fontId="7" fillId="0" borderId="11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1" applyNumberFormat="1" applyFont="1" applyFill="1" applyBorder="1"/>
    <xf numFmtId="0" fontId="9" fillId="0" borderId="7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Font="1" applyFill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0" fillId="0" borderId="0" xfId="0" applyFill="1" applyAlignment="1">
      <alignment horizontal="right"/>
    </xf>
    <xf numFmtId="0" fontId="3" fillId="0" borderId="0" xfId="1" applyFont="1" applyFill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showGridLines="0" tabSelected="1" view="pageBreakPreview" topLeftCell="J46" zoomScaleNormal="100" zoomScaleSheetLayoutView="100" workbookViewId="0">
      <selection activeCell="Z56" sqref="Z56"/>
    </sheetView>
  </sheetViews>
  <sheetFormatPr defaultColWidth="9.140625" defaultRowHeight="12.75" x14ac:dyDescent="0.2"/>
  <cols>
    <col min="1" max="9" width="0" style="5" hidden="1" customWidth="1"/>
    <col min="10" max="10" width="64.28515625" style="5" customWidth="1"/>
    <col min="11" max="11" width="8.85546875" style="5" customWidth="1"/>
    <col min="12" max="12" width="7.140625" style="5" customWidth="1"/>
    <col min="13" max="13" width="8.28515625" style="5" customWidth="1"/>
    <col min="14" max="14" width="14.28515625" style="5" customWidth="1"/>
    <col min="15" max="15" width="10" style="5" customWidth="1"/>
    <col min="16" max="16" width="0" style="5" hidden="1" customWidth="1"/>
    <col min="17" max="17" width="15" style="5" customWidth="1"/>
    <col min="18" max="18" width="14.28515625" style="5" customWidth="1"/>
    <col min="19" max="19" width="15" style="5" customWidth="1"/>
    <col min="20" max="20" width="14.28515625" style="5" customWidth="1"/>
    <col min="21" max="21" width="15" style="5" customWidth="1"/>
    <col min="22" max="22" width="14.28515625" style="5" customWidth="1"/>
    <col min="23" max="258" width="9.140625" style="5" customWidth="1"/>
    <col min="259" max="16384" width="9.140625" style="5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64" t="s">
        <v>52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3"/>
    </row>
    <row r="2" spans="1:25" ht="15.75" x14ac:dyDescent="0.25">
      <c r="A2" s="3"/>
      <c r="B2" s="4"/>
      <c r="C2" s="4"/>
      <c r="D2" s="4"/>
      <c r="E2" s="4"/>
      <c r="F2" s="4"/>
      <c r="G2" s="4"/>
      <c r="H2" s="4"/>
      <c r="I2" s="4"/>
      <c r="J2" s="64" t="s">
        <v>62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"/>
    </row>
    <row r="3" spans="1:25" ht="15.75" x14ac:dyDescent="0.25">
      <c r="A3" s="3"/>
      <c r="B3" s="4"/>
      <c r="C3" s="4"/>
      <c r="D3" s="4"/>
      <c r="E3" s="4"/>
      <c r="F3" s="4"/>
      <c r="G3" s="4"/>
      <c r="H3" s="4"/>
      <c r="I3" s="4"/>
      <c r="J3" s="64" t="s">
        <v>61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3"/>
    </row>
    <row r="4" spans="1:25" ht="15" x14ac:dyDescent="0.25">
      <c r="A4" s="3"/>
      <c r="B4" s="4"/>
      <c r="C4" s="4"/>
      <c r="D4" s="4"/>
      <c r="E4" s="4"/>
      <c r="F4" s="4"/>
      <c r="G4" s="4"/>
      <c r="H4" s="4"/>
      <c r="I4" s="4"/>
      <c r="J4" s="66" t="s">
        <v>59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3"/>
    </row>
    <row r="5" spans="1:25" ht="53.25" customHeight="1" x14ac:dyDescent="0.2">
      <c r="A5" s="3"/>
      <c r="B5" s="6"/>
      <c r="C5" s="6"/>
      <c r="D5" s="6"/>
      <c r="E5" s="6"/>
      <c r="F5" s="6"/>
      <c r="G5" s="6"/>
      <c r="H5" s="6"/>
      <c r="I5" s="6"/>
      <c r="J5" s="63" t="s">
        <v>67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3"/>
    </row>
    <row r="6" spans="1:25" ht="15.75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9"/>
      <c r="P6" s="9"/>
      <c r="Q6" s="9"/>
      <c r="R6" s="10"/>
      <c r="S6" s="9"/>
      <c r="T6" s="10"/>
      <c r="U6" s="9"/>
      <c r="V6" s="10" t="s">
        <v>50</v>
      </c>
      <c r="W6" s="3"/>
    </row>
    <row r="7" spans="1:25" ht="51" customHeight="1" x14ac:dyDescent="0.25">
      <c r="A7" s="3"/>
      <c r="B7" s="9"/>
      <c r="C7" s="9"/>
      <c r="D7" s="9"/>
      <c r="E7" s="9"/>
      <c r="F7" s="9"/>
      <c r="G7" s="9"/>
      <c r="H7" s="9"/>
      <c r="I7" s="69"/>
      <c r="J7" s="62" t="s">
        <v>49</v>
      </c>
      <c r="K7" s="62" t="s">
        <v>48</v>
      </c>
      <c r="L7" s="62" t="s">
        <v>47</v>
      </c>
      <c r="M7" s="62"/>
      <c r="N7" s="62"/>
      <c r="O7" s="62"/>
      <c r="P7" s="3"/>
      <c r="Q7" s="62" t="s">
        <v>64</v>
      </c>
      <c r="R7" s="62"/>
      <c r="S7" s="62" t="s">
        <v>65</v>
      </c>
      <c r="T7" s="62"/>
      <c r="U7" s="62" t="s">
        <v>51</v>
      </c>
      <c r="V7" s="62"/>
      <c r="W7" s="3"/>
    </row>
    <row r="8" spans="1:25" ht="78.75" x14ac:dyDescent="0.25">
      <c r="A8" s="3"/>
      <c r="B8" s="9"/>
      <c r="C8" s="9"/>
      <c r="D8" s="9"/>
      <c r="E8" s="9"/>
      <c r="F8" s="9"/>
      <c r="G8" s="9"/>
      <c r="H8" s="9"/>
      <c r="I8" s="69"/>
      <c r="J8" s="62"/>
      <c r="K8" s="62"/>
      <c r="L8" s="11" t="s">
        <v>46</v>
      </c>
      <c r="M8" s="12" t="s">
        <v>45</v>
      </c>
      <c r="N8" s="11" t="s">
        <v>44</v>
      </c>
      <c r="O8" s="12" t="s">
        <v>43</v>
      </c>
      <c r="P8" s="3"/>
      <c r="Q8" s="13" t="s">
        <v>42</v>
      </c>
      <c r="R8" s="13" t="s">
        <v>41</v>
      </c>
      <c r="S8" s="13" t="s">
        <v>42</v>
      </c>
      <c r="T8" s="13" t="s">
        <v>41</v>
      </c>
      <c r="U8" s="13" t="s">
        <v>42</v>
      </c>
      <c r="V8" s="14" t="s">
        <v>41</v>
      </c>
      <c r="W8" s="3"/>
    </row>
    <row r="9" spans="1:25" ht="25.5" x14ac:dyDescent="0.2">
      <c r="A9" s="3"/>
      <c r="B9" s="15" t="s">
        <v>40</v>
      </c>
      <c r="C9" s="16"/>
      <c r="D9" s="17"/>
      <c r="E9" s="17"/>
      <c r="F9" s="17"/>
      <c r="G9" s="17"/>
      <c r="H9" s="15"/>
      <c r="I9" s="17" t="s">
        <v>39</v>
      </c>
      <c r="J9" s="18">
        <v>1</v>
      </c>
      <c r="K9" s="18">
        <v>2</v>
      </c>
      <c r="L9" s="19">
        <v>3</v>
      </c>
      <c r="M9" s="19">
        <v>4</v>
      </c>
      <c r="N9" s="19">
        <v>5</v>
      </c>
      <c r="O9" s="19">
        <v>6</v>
      </c>
      <c r="P9" s="18"/>
      <c r="Q9" s="18">
        <v>7</v>
      </c>
      <c r="R9" s="18">
        <v>8</v>
      </c>
      <c r="S9" s="18">
        <v>9</v>
      </c>
      <c r="T9" s="18">
        <v>10</v>
      </c>
      <c r="U9" s="18">
        <v>11</v>
      </c>
      <c r="V9" s="19">
        <v>12</v>
      </c>
      <c r="W9" s="3"/>
    </row>
    <row r="10" spans="1:25" ht="28.5" x14ac:dyDescent="0.2">
      <c r="A10" s="20"/>
      <c r="B10" s="70">
        <v>939</v>
      </c>
      <c r="C10" s="70"/>
      <c r="D10" s="70"/>
      <c r="E10" s="70"/>
      <c r="F10" s="70"/>
      <c r="G10" s="70"/>
      <c r="H10" s="70"/>
      <c r="I10" s="71"/>
      <c r="J10" s="21" t="s">
        <v>38</v>
      </c>
      <c r="K10" s="22">
        <v>939</v>
      </c>
      <c r="L10" s="23" t="s">
        <v>4</v>
      </c>
      <c r="M10" s="23" t="s">
        <v>4</v>
      </c>
      <c r="N10" s="24" t="s">
        <v>4</v>
      </c>
      <c r="O10" s="25" t="s">
        <v>4</v>
      </c>
      <c r="P10" s="26">
        <v>131359.70000000001</v>
      </c>
      <c r="Q10" s="27">
        <f>Q11+Q42+Q50+Q58+Q77+Q82+Q87</f>
        <v>198836.09999999998</v>
      </c>
      <c r="R10" s="27">
        <f t="shared" ref="R10:T10" si="0">R11+R42+R50+R58+R77+R82+R87</f>
        <v>7704.3</v>
      </c>
      <c r="S10" s="27">
        <f t="shared" si="0"/>
        <v>192844.6</v>
      </c>
      <c r="T10" s="27">
        <f t="shared" si="0"/>
        <v>7704.3</v>
      </c>
      <c r="U10" s="27">
        <f>S10*100/Q10</f>
        <v>96.986714183189079</v>
      </c>
      <c r="V10" s="28">
        <f>T10*100/R10</f>
        <v>100</v>
      </c>
      <c r="W10" s="29"/>
    </row>
    <row r="11" spans="1:25" ht="15" x14ac:dyDescent="0.2">
      <c r="A11" s="20"/>
      <c r="B11" s="67">
        <v>100</v>
      </c>
      <c r="C11" s="67"/>
      <c r="D11" s="67"/>
      <c r="E11" s="67"/>
      <c r="F11" s="67"/>
      <c r="G11" s="67"/>
      <c r="H11" s="67"/>
      <c r="I11" s="68"/>
      <c r="J11" s="2" t="s">
        <v>37</v>
      </c>
      <c r="K11" s="57">
        <v>939</v>
      </c>
      <c r="L11" s="23">
        <v>1</v>
      </c>
      <c r="M11" s="23" t="s">
        <v>4</v>
      </c>
      <c r="N11" s="24" t="s">
        <v>4</v>
      </c>
      <c r="O11" s="56" t="s">
        <v>4</v>
      </c>
      <c r="P11" s="59">
        <v>87408.5</v>
      </c>
      <c r="Q11" s="27">
        <f>Q16+Q22+Q26+Q30+Q12</f>
        <v>105751.09999999999</v>
      </c>
      <c r="R11" s="27">
        <f>R16+R22+R26+R30+R12</f>
        <v>1620.2</v>
      </c>
      <c r="S11" s="27">
        <f>S12+S16+S26+S30</f>
        <v>100698.8</v>
      </c>
      <c r="T11" s="27">
        <f>T16</f>
        <v>1620.2</v>
      </c>
      <c r="U11" s="27">
        <f>S11*100/Q11</f>
        <v>95.222461042958429</v>
      </c>
      <c r="V11" s="28">
        <f t="shared" ref="V11:V70" si="1">T11*100/R11</f>
        <v>100</v>
      </c>
      <c r="W11" s="35"/>
    </row>
    <row r="12" spans="1:25" ht="30" x14ac:dyDescent="0.25">
      <c r="A12" s="20"/>
      <c r="B12" s="33"/>
      <c r="C12" s="33"/>
      <c r="D12" s="33"/>
      <c r="E12" s="33"/>
      <c r="F12" s="33"/>
      <c r="G12" s="33"/>
      <c r="H12" s="33"/>
      <c r="I12" s="30"/>
      <c r="J12" s="2" t="s">
        <v>53</v>
      </c>
      <c r="K12" s="30">
        <v>939</v>
      </c>
      <c r="L12" s="31">
        <v>1</v>
      </c>
      <c r="M12" s="31">
        <v>2</v>
      </c>
      <c r="N12" s="32" t="s">
        <v>4</v>
      </c>
      <c r="O12" s="33" t="s">
        <v>4</v>
      </c>
      <c r="P12" s="26">
        <v>58571.199999999997</v>
      </c>
      <c r="Q12" s="34">
        <f t="shared" ref="Q12:R14" si="2">Q13</f>
        <v>2904.7</v>
      </c>
      <c r="R12" s="58">
        <f t="shared" si="2"/>
        <v>0</v>
      </c>
      <c r="S12" s="34">
        <f>S13</f>
        <v>2733.8</v>
      </c>
      <c r="T12" s="34">
        <v>0</v>
      </c>
      <c r="U12" s="34">
        <f t="shared" ref="U12:U15" si="3">S12*100/Q12</f>
        <v>94.116431989534206</v>
      </c>
      <c r="V12" s="60">
        <v>0</v>
      </c>
      <c r="W12" s="35"/>
      <c r="X12" s="61"/>
      <c r="Y12" s="61"/>
    </row>
    <row r="13" spans="1:25" ht="15" x14ac:dyDescent="0.25">
      <c r="A13" s="20"/>
      <c r="B13" s="33"/>
      <c r="C13" s="33"/>
      <c r="D13" s="33"/>
      <c r="E13" s="33"/>
      <c r="F13" s="33"/>
      <c r="G13" s="33"/>
      <c r="H13" s="33"/>
      <c r="I13" s="30"/>
      <c r="J13" s="2" t="s">
        <v>5</v>
      </c>
      <c r="K13" s="30">
        <v>939</v>
      </c>
      <c r="L13" s="31">
        <v>1</v>
      </c>
      <c r="M13" s="31">
        <v>2</v>
      </c>
      <c r="N13" s="32" t="s">
        <v>1</v>
      </c>
      <c r="O13" s="33" t="s">
        <v>4</v>
      </c>
      <c r="P13" s="26">
        <v>58571.199999999997</v>
      </c>
      <c r="Q13" s="34">
        <f t="shared" si="2"/>
        <v>2904.7</v>
      </c>
      <c r="R13" s="58">
        <f t="shared" si="2"/>
        <v>0</v>
      </c>
      <c r="S13" s="34">
        <f>S14</f>
        <v>2733.8</v>
      </c>
      <c r="T13" s="34">
        <v>0</v>
      </c>
      <c r="U13" s="34">
        <f t="shared" si="3"/>
        <v>94.116431989534206</v>
      </c>
      <c r="V13" s="60">
        <v>0</v>
      </c>
      <c r="W13" s="35"/>
    </row>
    <row r="14" spans="1:25" ht="60" x14ac:dyDescent="0.25">
      <c r="A14" s="20"/>
      <c r="B14" s="33"/>
      <c r="C14" s="33"/>
      <c r="D14" s="33"/>
      <c r="E14" s="33"/>
      <c r="F14" s="33"/>
      <c r="G14" s="33"/>
      <c r="H14" s="33"/>
      <c r="I14" s="30"/>
      <c r="J14" s="2" t="s">
        <v>35</v>
      </c>
      <c r="K14" s="30">
        <v>939</v>
      </c>
      <c r="L14" s="31">
        <v>1</v>
      </c>
      <c r="M14" s="31">
        <v>2</v>
      </c>
      <c r="N14" s="32" t="s">
        <v>1</v>
      </c>
      <c r="O14" s="33">
        <v>100</v>
      </c>
      <c r="P14" s="26">
        <v>58061.2</v>
      </c>
      <c r="Q14" s="34">
        <f t="shared" si="2"/>
        <v>2904.7</v>
      </c>
      <c r="R14" s="58">
        <f t="shared" si="2"/>
        <v>0</v>
      </c>
      <c r="S14" s="34">
        <f>S15</f>
        <v>2733.8</v>
      </c>
      <c r="T14" s="34">
        <v>0</v>
      </c>
      <c r="U14" s="34">
        <f t="shared" si="3"/>
        <v>94.116431989534206</v>
      </c>
      <c r="V14" s="60">
        <v>0</v>
      </c>
      <c r="W14" s="35"/>
    </row>
    <row r="15" spans="1:25" ht="30" x14ac:dyDescent="0.25">
      <c r="A15" s="20"/>
      <c r="B15" s="33"/>
      <c r="C15" s="33"/>
      <c r="D15" s="33"/>
      <c r="E15" s="33"/>
      <c r="F15" s="33"/>
      <c r="G15" s="33"/>
      <c r="H15" s="33"/>
      <c r="I15" s="30"/>
      <c r="J15" s="2" t="s">
        <v>34</v>
      </c>
      <c r="K15" s="30">
        <v>939</v>
      </c>
      <c r="L15" s="31">
        <v>1</v>
      </c>
      <c r="M15" s="31">
        <v>2</v>
      </c>
      <c r="N15" s="32" t="s">
        <v>1</v>
      </c>
      <c r="O15" s="33">
        <v>120</v>
      </c>
      <c r="P15" s="26">
        <v>58061.2</v>
      </c>
      <c r="Q15" s="34">
        <v>2904.7</v>
      </c>
      <c r="R15" s="58">
        <v>0</v>
      </c>
      <c r="S15" s="34">
        <v>2733.8</v>
      </c>
      <c r="T15" s="34">
        <v>0</v>
      </c>
      <c r="U15" s="34">
        <f t="shared" si="3"/>
        <v>94.116431989534206</v>
      </c>
      <c r="V15" s="60">
        <v>0</v>
      </c>
      <c r="W15" s="35"/>
    </row>
    <row r="16" spans="1:25" ht="45" x14ac:dyDescent="0.2">
      <c r="A16" s="20"/>
      <c r="B16" s="67">
        <v>104</v>
      </c>
      <c r="C16" s="67"/>
      <c r="D16" s="67"/>
      <c r="E16" s="67"/>
      <c r="F16" s="67"/>
      <c r="G16" s="67"/>
      <c r="H16" s="67"/>
      <c r="I16" s="68"/>
      <c r="J16" s="1" t="s">
        <v>36</v>
      </c>
      <c r="K16" s="30">
        <v>939</v>
      </c>
      <c r="L16" s="31">
        <v>1</v>
      </c>
      <c r="M16" s="31">
        <v>4</v>
      </c>
      <c r="N16" s="32" t="s">
        <v>4</v>
      </c>
      <c r="O16" s="33" t="s">
        <v>4</v>
      </c>
      <c r="P16" s="26">
        <v>58571.199999999997</v>
      </c>
      <c r="Q16" s="34">
        <f>Q17</f>
        <v>76822.2</v>
      </c>
      <c r="R16" s="34">
        <f>R17</f>
        <v>1620.2</v>
      </c>
      <c r="S16" s="34">
        <f>S17</f>
        <v>74379.100000000006</v>
      </c>
      <c r="T16" s="34">
        <f>T17</f>
        <v>1620.2</v>
      </c>
      <c r="U16" s="34">
        <f t="shared" ref="U16:U74" si="4">S16*100/Q16</f>
        <v>96.819799485044697</v>
      </c>
      <c r="V16" s="60">
        <f t="shared" si="1"/>
        <v>100</v>
      </c>
      <c r="W16" s="35"/>
    </row>
    <row r="17" spans="1:23" ht="15" x14ac:dyDescent="0.2">
      <c r="A17" s="20"/>
      <c r="B17" s="67" t="s">
        <v>1</v>
      </c>
      <c r="C17" s="67"/>
      <c r="D17" s="67"/>
      <c r="E17" s="67"/>
      <c r="F17" s="67"/>
      <c r="G17" s="67"/>
      <c r="H17" s="67"/>
      <c r="I17" s="68"/>
      <c r="J17" s="2" t="s">
        <v>5</v>
      </c>
      <c r="K17" s="30">
        <v>939</v>
      </c>
      <c r="L17" s="31">
        <v>1</v>
      </c>
      <c r="M17" s="31">
        <v>4</v>
      </c>
      <c r="N17" s="32" t="s">
        <v>1</v>
      </c>
      <c r="O17" s="33" t="s">
        <v>4</v>
      </c>
      <c r="P17" s="26">
        <v>58571.199999999997</v>
      </c>
      <c r="Q17" s="34">
        <f>Q18+Q20</f>
        <v>76822.2</v>
      </c>
      <c r="R17" s="34">
        <f t="shared" ref="R17:R18" si="5">R18</f>
        <v>1620.2</v>
      </c>
      <c r="S17" s="34">
        <f>S18+S20</f>
        <v>74379.100000000006</v>
      </c>
      <c r="T17" s="34">
        <f>T18+T20</f>
        <v>1620.2</v>
      </c>
      <c r="U17" s="34">
        <f t="shared" si="4"/>
        <v>96.819799485044697</v>
      </c>
      <c r="V17" s="60">
        <f t="shared" si="1"/>
        <v>100</v>
      </c>
      <c r="W17" s="35"/>
    </row>
    <row r="18" spans="1:23" ht="60" x14ac:dyDescent="0.2">
      <c r="A18" s="20"/>
      <c r="B18" s="67">
        <v>100</v>
      </c>
      <c r="C18" s="67"/>
      <c r="D18" s="67"/>
      <c r="E18" s="67"/>
      <c r="F18" s="67"/>
      <c r="G18" s="67"/>
      <c r="H18" s="67"/>
      <c r="I18" s="68"/>
      <c r="J18" s="1" t="s">
        <v>35</v>
      </c>
      <c r="K18" s="30">
        <v>939</v>
      </c>
      <c r="L18" s="31">
        <v>1</v>
      </c>
      <c r="M18" s="31">
        <v>4</v>
      </c>
      <c r="N18" s="32" t="s">
        <v>1</v>
      </c>
      <c r="O18" s="33">
        <v>100</v>
      </c>
      <c r="P18" s="26">
        <v>58061.2</v>
      </c>
      <c r="Q18" s="34">
        <v>76794</v>
      </c>
      <c r="R18" s="34">
        <f t="shared" si="5"/>
        <v>1620.2</v>
      </c>
      <c r="S18" s="34">
        <f>S19</f>
        <v>74351</v>
      </c>
      <c r="T18" s="34">
        <f>T19</f>
        <v>1620.2</v>
      </c>
      <c r="U18" s="34">
        <f t="shared" si="4"/>
        <v>96.818761882438736</v>
      </c>
      <c r="V18" s="60">
        <f t="shared" si="1"/>
        <v>100</v>
      </c>
      <c r="W18" s="35"/>
    </row>
    <row r="19" spans="1:23" ht="30" x14ac:dyDescent="0.2">
      <c r="A19" s="20"/>
      <c r="B19" s="67">
        <v>120</v>
      </c>
      <c r="C19" s="67"/>
      <c r="D19" s="67"/>
      <c r="E19" s="67"/>
      <c r="F19" s="67"/>
      <c r="G19" s="67"/>
      <c r="H19" s="67"/>
      <c r="I19" s="68"/>
      <c r="J19" s="2" t="s">
        <v>34</v>
      </c>
      <c r="K19" s="30">
        <v>939</v>
      </c>
      <c r="L19" s="31">
        <v>1</v>
      </c>
      <c r="M19" s="31">
        <v>4</v>
      </c>
      <c r="N19" s="32" t="s">
        <v>1</v>
      </c>
      <c r="O19" s="33">
        <v>120</v>
      </c>
      <c r="P19" s="26">
        <v>58061.2</v>
      </c>
      <c r="Q19" s="34">
        <v>76794</v>
      </c>
      <c r="R19" s="34">
        <v>1620.2</v>
      </c>
      <c r="S19" s="34">
        <v>74351</v>
      </c>
      <c r="T19" s="34">
        <v>1620.2</v>
      </c>
      <c r="U19" s="34">
        <f t="shared" si="4"/>
        <v>96.818761882438736</v>
      </c>
      <c r="V19" s="60">
        <f t="shared" si="1"/>
        <v>100</v>
      </c>
      <c r="W19" s="35"/>
    </row>
    <row r="20" spans="1:23" ht="15" x14ac:dyDescent="0.2">
      <c r="A20" s="20"/>
      <c r="B20" s="67">
        <v>800</v>
      </c>
      <c r="C20" s="67"/>
      <c r="D20" s="67"/>
      <c r="E20" s="67"/>
      <c r="F20" s="67"/>
      <c r="G20" s="67"/>
      <c r="H20" s="67"/>
      <c r="I20" s="68"/>
      <c r="J20" s="1" t="s">
        <v>30</v>
      </c>
      <c r="K20" s="30">
        <v>939</v>
      </c>
      <c r="L20" s="31">
        <v>1</v>
      </c>
      <c r="M20" s="31">
        <v>4</v>
      </c>
      <c r="N20" s="32" t="s">
        <v>1</v>
      </c>
      <c r="O20" s="33">
        <v>800</v>
      </c>
      <c r="P20" s="26">
        <v>510</v>
      </c>
      <c r="Q20" s="34">
        <f>Q21</f>
        <v>28.2</v>
      </c>
      <c r="R20" s="34">
        <v>0</v>
      </c>
      <c r="S20" s="34">
        <f>S21</f>
        <v>28.1</v>
      </c>
      <c r="T20" s="34">
        <v>0</v>
      </c>
      <c r="U20" s="34">
        <f>S20*100/Q20</f>
        <v>99.645390070921991</v>
      </c>
      <c r="V20" s="60">
        <v>0</v>
      </c>
      <c r="W20" s="35"/>
    </row>
    <row r="21" spans="1:23" ht="28.5" customHeight="1" x14ac:dyDescent="0.2">
      <c r="A21" s="20"/>
      <c r="B21" s="33"/>
      <c r="C21" s="33"/>
      <c r="D21" s="33"/>
      <c r="E21" s="33"/>
      <c r="F21" s="33"/>
      <c r="G21" s="33"/>
      <c r="H21" s="33"/>
      <c r="I21" s="30"/>
      <c r="J21" s="1" t="s">
        <v>58</v>
      </c>
      <c r="K21" s="30">
        <v>939</v>
      </c>
      <c r="L21" s="31">
        <v>1</v>
      </c>
      <c r="M21" s="31">
        <v>4</v>
      </c>
      <c r="N21" s="32" t="s">
        <v>1</v>
      </c>
      <c r="O21" s="33">
        <v>830</v>
      </c>
      <c r="P21" s="26"/>
      <c r="Q21" s="34">
        <v>28.2</v>
      </c>
      <c r="R21" s="34">
        <v>0</v>
      </c>
      <c r="S21" s="34">
        <v>28.1</v>
      </c>
      <c r="T21" s="34">
        <v>0</v>
      </c>
      <c r="U21" s="34">
        <f>S21*100/Q21</f>
        <v>99.645390070921991</v>
      </c>
      <c r="V21" s="60">
        <v>0</v>
      </c>
      <c r="W21" s="35"/>
    </row>
    <row r="22" spans="1:23" ht="15" hidden="1" x14ac:dyDescent="0.2">
      <c r="A22" s="20"/>
      <c r="B22" s="67">
        <v>111</v>
      </c>
      <c r="C22" s="67"/>
      <c r="D22" s="67"/>
      <c r="E22" s="67"/>
      <c r="F22" s="67"/>
      <c r="G22" s="67"/>
      <c r="H22" s="67"/>
      <c r="I22" s="68"/>
      <c r="J22" s="1" t="s">
        <v>54</v>
      </c>
      <c r="K22" s="30">
        <v>939</v>
      </c>
      <c r="L22" s="31">
        <v>1</v>
      </c>
      <c r="M22" s="31">
        <v>7</v>
      </c>
      <c r="N22" s="32" t="s">
        <v>4</v>
      </c>
      <c r="O22" s="33"/>
      <c r="P22" s="26">
        <v>4901.6000000000004</v>
      </c>
      <c r="Q22" s="34">
        <f>Q23</f>
        <v>0</v>
      </c>
      <c r="R22" s="34">
        <v>0</v>
      </c>
      <c r="S22" s="34">
        <v>0</v>
      </c>
      <c r="T22" s="34">
        <v>0</v>
      </c>
      <c r="U22" s="34">
        <v>0</v>
      </c>
      <c r="V22" s="60">
        <v>0</v>
      </c>
      <c r="W22" s="35"/>
    </row>
    <row r="23" spans="1:23" ht="15" hidden="1" x14ac:dyDescent="0.2">
      <c r="A23" s="20"/>
      <c r="B23" s="67" t="s">
        <v>1</v>
      </c>
      <c r="C23" s="67"/>
      <c r="D23" s="67"/>
      <c r="E23" s="67"/>
      <c r="F23" s="67"/>
      <c r="G23" s="67"/>
      <c r="H23" s="67"/>
      <c r="I23" s="68"/>
      <c r="J23" s="2" t="s">
        <v>5</v>
      </c>
      <c r="K23" s="30">
        <v>939</v>
      </c>
      <c r="L23" s="31">
        <v>1</v>
      </c>
      <c r="M23" s="31">
        <v>7</v>
      </c>
      <c r="N23" s="32" t="s">
        <v>1</v>
      </c>
      <c r="O23" s="33" t="s">
        <v>4</v>
      </c>
      <c r="P23" s="26">
        <v>4901.6000000000004</v>
      </c>
      <c r="Q23" s="34">
        <f>Q24</f>
        <v>0</v>
      </c>
      <c r="R23" s="34">
        <v>0</v>
      </c>
      <c r="S23" s="34">
        <v>0</v>
      </c>
      <c r="T23" s="34">
        <v>0</v>
      </c>
      <c r="U23" s="34">
        <v>0</v>
      </c>
      <c r="V23" s="60">
        <v>0</v>
      </c>
      <c r="W23" s="35"/>
    </row>
    <row r="24" spans="1:23" ht="15" hidden="1" x14ac:dyDescent="0.2">
      <c r="A24" s="20"/>
      <c r="B24" s="67">
        <v>800</v>
      </c>
      <c r="C24" s="67"/>
      <c r="D24" s="67"/>
      <c r="E24" s="67"/>
      <c r="F24" s="67"/>
      <c r="G24" s="67"/>
      <c r="H24" s="67"/>
      <c r="I24" s="68"/>
      <c r="J24" s="1" t="s">
        <v>30</v>
      </c>
      <c r="K24" s="30">
        <v>939</v>
      </c>
      <c r="L24" s="31">
        <v>1</v>
      </c>
      <c r="M24" s="31">
        <v>7</v>
      </c>
      <c r="N24" s="32" t="s">
        <v>1</v>
      </c>
      <c r="O24" s="33">
        <v>800</v>
      </c>
      <c r="P24" s="26">
        <v>4901.6000000000004</v>
      </c>
      <c r="Q24" s="34">
        <f>Q25</f>
        <v>0</v>
      </c>
      <c r="R24" s="34">
        <v>0</v>
      </c>
      <c r="S24" s="34">
        <v>0</v>
      </c>
      <c r="T24" s="34">
        <v>0</v>
      </c>
      <c r="U24" s="34">
        <v>0</v>
      </c>
      <c r="V24" s="60">
        <v>0</v>
      </c>
      <c r="W24" s="35"/>
    </row>
    <row r="25" spans="1:23" ht="15" hidden="1" x14ac:dyDescent="0.2">
      <c r="A25" s="20"/>
      <c r="B25" s="67">
        <v>870</v>
      </c>
      <c r="C25" s="67"/>
      <c r="D25" s="67"/>
      <c r="E25" s="67"/>
      <c r="F25" s="67"/>
      <c r="G25" s="67"/>
      <c r="H25" s="67"/>
      <c r="I25" s="68"/>
      <c r="J25" s="2" t="s">
        <v>55</v>
      </c>
      <c r="K25" s="30">
        <v>939</v>
      </c>
      <c r="L25" s="31">
        <v>1</v>
      </c>
      <c r="M25" s="31">
        <v>7</v>
      </c>
      <c r="N25" s="32" t="s">
        <v>1</v>
      </c>
      <c r="O25" s="33">
        <v>880</v>
      </c>
      <c r="P25" s="26">
        <v>4901.6000000000004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60">
        <v>0</v>
      </c>
      <c r="W25" s="35"/>
    </row>
    <row r="26" spans="1:23" ht="15" x14ac:dyDescent="0.2">
      <c r="A26" s="20"/>
      <c r="B26" s="67">
        <v>113</v>
      </c>
      <c r="C26" s="67"/>
      <c r="D26" s="67"/>
      <c r="E26" s="67"/>
      <c r="F26" s="67"/>
      <c r="G26" s="67"/>
      <c r="H26" s="67"/>
      <c r="I26" s="68"/>
      <c r="J26" s="1" t="s">
        <v>33</v>
      </c>
      <c r="K26" s="30">
        <v>939</v>
      </c>
      <c r="L26" s="31">
        <v>1</v>
      </c>
      <c r="M26" s="31">
        <v>11</v>
      </c>
      <c r="N26" s="32" t="s">
        <v>4</v>
      </c>
      <c r="O26" s="33" t="s">
        <v>4</v>
      </c>
      <c r="P26" s="26">
        <v>3.9</v>
      </c>
      <c r="Q26" s="34">
        <f>Q27</f>
        <v>4</v>
      </c>
      <c r="R26" s="34">
        <v>0</v>
      </c>
      <c r="S26" s="34">
        <v>0</v>
      </c>
      <c r="T26" s="34">
        <v>0</v>
      </c>
      <c r="U26" s="34">
        <f t="shared" si="4"/>
        <v>0</v>
      </c>
      <c r="V26" s="60">
        <v>0</v>
      </c>
      <c r="W26" s="35"/>
    </row>
    <row r="27" spans="1:23" ht="15" x14ac:dyDescent="0.2">
      <c r="A27" s="20"/>
      <c r="B27" s="67" t="s">
        <v>1</v>
      </c>
      <c r="C27" s="67"/>
      <c r="D27" s="67"/>
      <c r="E27" s="67"/>
      <c r="F27" s="67"/>
      <c r="G27" s="67"/>
      <c r="H27" s="67"/>
      <c r="I27" s="68"/>
      <c r="J27" s="2" t="s">
        <v>5</v>
      </c>
      <c r="K27" s="30">
        <v>939</v>
      </c>
      <c r="L27" s="31">
        <v>1</v>
      </c>
      <c r="M27" s="31">
        <v>11</v>
      </c>
      <c r="N27" s="32" t="s">
        <v>1</v>
      </c>
      <c r="O27" s="33" t="s">
        <v>4</v>
      </c>
      <c r="P27" s="26">
        <v>3.9</v>
      </c>
      <c r="Q27" s="34">
        <f>Q28</f>
        <v>4</v>
      </c>
      <c r="R27" s="34">
        <v>0</v>
      </c>
      <c r="S27" s="34">
        <v>0</v>
      </c>
      <c r="T27" s="34">
        <v>0</v>
      </c>
      <c r="U27" s="34">
        <f t="shared" si="4"/>
        <v>0</v>
      </c>
      <c r="V27" s="60">
        <v>0</v>
      </c>
      <c r="W27" s="35"/>
    </row>
    <row r="28" spans="1:23" ht="15" x14ac:dyDescent="0.2">
      <c r="A28" s="20"/>
      <c r="B28" s="67">
        <v>200</v>
      </c>
      <c r="C28" s="67"/>
      <c r="D28" s="67"/>
      <c r="E28" s="67"/>
      <c r="F28" s="67"/>
      <c r="G28" s="67"/>
      <c r="H28" s="67"/>
      <c r="I28" s="68"/>
      <c r="J28" s="1" t="s">
        <v>30</v>
      </c>
      <c r="K28" s="30">
        <v>939</v>
      </c>
      <c r="L28" s="31">
        <v>1</v>
      </c>
      <c r="M28" s="31">
        <v>11</v>
      </c>
      <c r="N28" s="32" t="s">
        <v>1</v>
      </c>
      <c r="O28" s="33">
        <v>800</v>
      </c>
      <c r="P28" s="26">
        <v>3.9</v>
      </c>
      <c r="Q28" s="34">
        <f>Q29</f>
        <v>4</v>
      </c>
      <c r="R28" s="34">
        <v>0</v>
      </c>
      <c r="S28" s="34">
        <v>0</v>
      </c>
      <c r="T28" s="34">
        <v>0</v>
      </c>
      <c r="U28" s="34">
        <f t="shared" si="4"/>
        <v>0</v>
      </c>
      <c r="V28" s="60">
        <v>0</v>
      </c>
      <c r="W28" s="35"/>
    </row>
    <row r="29" spans="1:23" ht="15" x14ac:dyDescent="0.2">
      <c r="A29" s="20"/>
      <c r="B29" s="67">
        <v>240</v>
      </c>
      <c r="C29" s="67"/>
      <c r="D29" s="67"/>
      <c r="E29" s="67"/>
      <c r="F29" s="67"/>
      <c r="G29" s="67"/>
      <c r="H29" s="67"/>
      <c r="I29" s="68"/>
      <c r="J29" s="2" t="s">
        <v>32</v>
      </c>
      <c r="K29" s="30">
        <v>939</v>
      </c>
      <c r="L29" s="31">
        <v>1</v>
      </c>
      <c r="M29" s="31">
        <v>11</v>
      </c>
      <c r="N29" s="32" t="s">
        <v>1</v>
      </c>
      <c r="O29" s="33">
        <v>870</v>
      </c>
      <c r="P29" s="26">
        <v>3.9</v>
      </c>
      <c r="Q29" s="34">
        <v>4</v>
      </c>
      <c r="R29" s="34">
        <v>0</v>
      </c>
      <c r="S29" s="34">
        <v>0</v>
      </c>
      <c r="T29" s="34">
        <v>0</v>
      </c>
      <c r="U29" s="34">
        <f t="shared" si="4"/>
        <v>0</v>
      </c>
      <c r="V29" s="60">
        <v>0</v>
      </c>
      <c r="W29" s="35"/>
    </row>
    <row r="30" spans="1:23" ht="15" x14ac:dyDescent="0.2">
      <c r="A30" s="20"/>
      <c r="B30" s="67">
        <v>800</v>
      </c>
      <c r="C30" s="67"/>
      <c r="D30" s="67"/>
      <c r="E30" s="67"/>
      <c r="F30" s="67"/>
      <c r="G30" s="67"/>
      <c r="H30" s="67"/>
      <c r="I30" s="68"/>
      <c r="J30" s="1" t="s">
        <v>31</v>
      </c>
      <c r="K30" s="30">
        <v>939</v>
      </c>
      <c r="L30" s="31">
        <v>1</v>
      </c>
      <c r="M30" s="31">
        <v>13</v>
      </c>
      <c r="N30" s="32" t="s">
        <v>4</v>
      </c>
      <c r="O30" s="33" t="s">
        <v>4</v>
      </c>
      <c r="P30" s="26">
        <v>23931.8</v>
      </c>
      <c r="Q30" s="34">
        <f>Q31+Q39</f>
        <v>26020.2</v>
      </c>
      <c r="R30" s="34">
        <f>R31</f>
        <v>0</v>
      </c>
      <c r="S30" s="34">
        <f>S31+S39</f>
        <v>23585.899999999998</v>
      </c>
      <c r="T30" s="34">
        <v>0</v>
      </c>
      <c r="U30" s="34">
        <f t="shared" si="4"/>
        <v>90.644576137001252</v>
      </c>
      <c r="V30" s="60">
        <v>0</v>
      </c>
      <c r="W30" s="35"/>
    </row>
    <row r="31" spans="1:23" ht="15" x14ac:dyDescent="0.2">
      <c r="A31" s="20"/>
      <c r="B31" s="67">
        <v>850</v>
      </c>
      <c r="C31" s="67"/>
      <c r="D31" s="67"/>
      <c r="E31" s="67"/>
      <c r="F31" s="67"/>
      <c r="G31" s="67"/>
      <c r="H31" s="67"/>
      <c r="I31" s="68"/>
      <c r="J31" s="2" t="s">
        <v>5</v>
      </c>
      <c r="K31" s="30">
        <v>939</v>
      </c>
      <c r="L31" s="31">
        <v>1</v>
      </c>
      <c r="M31" s="31">
        <v>13</v>
      </c>
      <c r="N31" s="32" t="s">
        <v>1</v>
      </c>
      <c r="O31" s="33" t="s">
        <v>4</v>
      </c>
      <c r="P31" s="26">
        <v>23231.8</v>
      </c>
      <c r="Q31" s="34">
        <f>Q32+Q34+Q37</f>
        <v>25220.2</v>
      </c>
      <c r="R31" s="34">
        <f>R33+R35+R38</f>
        <v>0</v>
      </c>
      <c r="S31" s="34">
        <f>S32+S34+S37</f>
        <v>22805.899999999998</v>
      </c>
      <c r="T31" s="34">
        <v>0</v>
      </c>
      <c r="U31" s="34">
        <f t="shared" si="4"/>
        <v>90.427117945139216</v>
      </c>
      <c r="V31" s="60">
        <v>0</v>
      </c>
      <c r="W31" s="35"/>
    </row>
    <row r="32" spans="1:23" ht="30" x14ac:dyDescent="0.2">
      <c r="A32" s="20"/>
      <c r="B32" s="67">
        <v>600</v>
      </c>
      <c r="C32" s="67"/>
      <c r="D32" s="67"/>
      <c r="E32" s="67"/>
      <c r="F32" s="67"/>
      <c r="G32" s="67"/>
      <c r="H32" s="67"/>
      <c r="I32" s="68"/>
      <c r="J32" s="1" t="s">
        <v>18</v>
      </c>
      <c r="K32" s="30">
        <v>939</v>
      </c>
      <c r="L32" s="31">
        <v>1</v>
      </c>
      <c r="M32" s="31">
        <v>13</v>
      </c>
      <c r="N32" s="32" t="s">
        <v>1</v>
      </c>
      <c r="O32" s="33">
        <v>200</v>
      </c>
      <c r="P32" s="26">
        <v>2280</v>
      </c>
      <c r="Q32" s="34">
        <f>Q33</f>
        <v>1648.9</v>
      </c>
      <c r="R32" s="34">
        <v>0</v>
      </c>
      <c r="S32" s="34">
        <f>S33</f>
        <v>1505</v>
      </c>
      <c r="T32" s="34">
        <v>0</v>
      </c>
      <c r="U32" s="34">
        <f t="shared" si="4"/>
        <v>91.272969858693671</v>
      </c>
      <c r="V32" s="60">
        <v>0</v>
      </c>
      <c r="W32" s="35"/>
    </row>
    <row r="33" spans="1:23" ht="30" x14ac:dyDescent="0.2">
      <c r="A33" s="20"/>
      <c r="B33" s="67">
        <v>610</v>
      </c>
      <c r="C33" s="67"/>
      <c r="D33" s="67"/>
      <c r="E33" s="67"/>
      <c r="F33" s="67"/>
      <c r="G33" s="67"/>
      <c r="H33" s="67"/>
      <c r="I33" s="68"/>
      <c r="J33" s="2" t="s">
        <v>17</v>
      </c>
      <c r="K33" s="30">
        <v>939</v>
      </c>
      <c r="L33" s="31">
        <v>1</v>
      </c>
      <c r="M33" s="31">
        <v>13</v>
      </c>
      <c r="N33" s="32" t="s">
        <v>1</v>
      </c>
      <c r="O33" s="33">
        <v>240</v>
      </c>
      <c r="P33" s="26">
        <v>2280</v>
      </c>
      <c r="Q33" s="34">
        <v>1648.9</v>
      </c>
      <c r="R33" s="34">
        <v>0</v>
      </c>
      <c r="S33" s="34">
        <v>1505</v>
      </c>
      <c r="T33" s="34">
        <v>0</v>
      </c>
      <c r="U33" s="34">
        <f t="shared" si="4"/>
        <v>91.272969858693671</v>
      </c>
      <c r="V33" s="60">
        <v>0</v>
      </c>
      <c r="W33" s="35"/>
    </row>
    <row r="34" spans="1:23" ht="15" x14ac:dyDescent="0.2">
      <c r="A34" s="20"/>
      <c r="B34" s="67" t="s">
        <v>28</v>
      </c>
      <c r="C34" s="67"/>
      <c r="D34" s="67"/>
      <c r="E34" s="67"/>
      <c r="F34" s="67"/>
      <c r="G34" s="67"/>
      <c r="H34" s="67"/>
      <c r="I34" s="68"/>
      <c r="J34" s="1" t="s">
        <v>30</v>
      </c>
      <c r="K34" s="30">
        <v>939</v>
      </c>
      <c r="L34" s="31">
        <v>1</v>
      </c>
      <c r="M34" s="31">
        <v>13</v>
      </c>
      <c r="N34" s="32" t="s">
        <v>1</v>
      </c>
      <c r="O34" s="33">
        <v>800</v>
      </c>
      <c r="P34" s="26">
        <v>0.1</v>
      </c>
      <c r="Q34" s="34">
        <f>Q35+Q36</f>
        <v>2344.5</v>
      </c>
      <c r="R34" s="34">
        <v>0</v>
      </c>
      <c r="S34" s="34">
        <f>S35</f>
        <v>74.099999999999994</v>
      </c>
      <c r="T34" s="34">
        <v>0</v>
      </c>
      <c r="U34" s="34">
        <f t="shared" si="4"/>
        <v>3.1605886116442736</v>
      </c>
      <c r="V34" s="60">
        <v>0</v>
      </c>
      <c r="W34" s="35"/>
    </row>
    <row r="35" spans="1:23" ht="15" x14ac:dyDescent="0.2">
      <c r="A35" s="20"/>
      <c r="B35" s="67">
        <v>200</v>
      </c>
      <c r="C35" s="67"/>
      <c r="D35" s="67"/>
      <c r="E35" s="67"/>
      <c r="F35" s="67"/>
      <c r="G35" s="67"/>
      <c r="H35" s="67"/>
      <c r="I35" s="68"/>
      <c r="J35" s="2" t="s">
        <v>29</v>
      </c>
      <c r="K35" s="30">
        <v>939</v>
      </c>
      <c r="L35" s="31">
        <v>1</v>
      </c>
      <c r="M35" s="31">
        <v>13</v>
      </c>
      <c r="N35" s="32" t="s">
        <v>1</v>
      </c>
      <c r="O35" s="33">
        <v>850</v>
      </c>
      <c r="P35" s="26">
        <v>0.1</v>
      </c>
      <c r="Q35" s="34">
        <v>74.099999999999994</v>
      </c>
      <c r="R35" s="34">
        <v>0</v>
      </c>
      <c r="S35" s="34">
        <v>74.099999999999994</v>
      </c>
      <c r="T35" s="34">
        <v>0</v>
      </c>
      <c r="U35" s="34">
        <f t="shared" si="4"/>
        <v>100</v>
      </c>
      <c r="V35" s="60">
        <v>0</v>
      </c>
      <c r="W35" s="35"/>
    </row>
    <row r="36" spans="1:23" ht="15" x14ac:dyDescent="0.2">
      <c r="A36" s="20"/>
      <c r="B36" s="54"/>
      <c r="C36" s="54"/>
      <c r="D36" s="54"/>
      <c r="E36" s="54"/>
      <c r="F36" s="54"/>
      <c r="G36" s="54"/>
      <c r="H36" s="54"/>
      <c r="I36" s="55"/>
      <c r="J36" s="2" t="s">
        <v>32</v>
      </c>
      <c r="K36" s="55">
        <v>939</v>
      </c>
      <c r="L36" s="31">
        <v>1</v>
      </c>
      <c r="M36" s="31">
        <v>13</v>
      </c>
      <c r="N36" s="32" t="s">
        <v>1</v>
      </c>
      <c r="O36" s="54">
        <v>870</v>
      </c>
      <c r="P36" s="26"/>
      <c r="Q36" s="34">
        <v>2270.4</v>
      </c>
      <c r="R36" s="34">
        <v>0</v>
      </c>
      <c r="S36" s="34">
        <v>0</v>
      </c>
      <c r="T36" s="34">
        <v>0</v>
      </c>
      <c r="U36" s="34">
        <f t="shared" si="4"/>
        <v>0</v>
      </c>
      <c r="V36" s="60">
        <v>0</v>
      </c>
      <c r="W36" s="35"/>
    </row>
    <row r="37" spans="1:23" ht="30" x14ac:dyDescent="0.2">
      <c r="A37" s="20"/>
      <c r="B37" s="67">
        <v>240</v>
      </c>
      <c r="C37" s="67"/>
      <c r="D37" s="67"/>
      <c r="E37" s="67"/>
      <c r="F37" s="67"/>
      <c r="G37" s="67"/>
      <c r="H37" s="67"/>
      <c r="I37" s="68"/>
      <c r="J37" s="1" t="s">
        <v>3</v>
      </c>
      <c r="K37" s="30">
        <v>939</v>
      </c>
      <c r="L37" s="31">
        <v>1</v>
      </c>
      <c r="M37" s="31">
        <v>13</v>
      </c>
      <c r="N37" s="32" t="s">
        <v>1</v>
      </c>
      <c r="O37" s="33">
        <v>600</v>
      </c>
      <c r="P37" s="26">
        <v>20951.7</v>
      </c>
      <c r="Q37" s="34">
        <f>Q38</f>
        <v>21226.799999999999</v>
      </c>
      <c r="R37" s="34">
        <v>0</v>
      </c>
      <c r="S37" s="34">
        <f>S38</f>
        <v>21226.799999999999</v>
      </c>
      <c r="T37" s="34">
        <v>0</v>
      </c>
      <c r="U37" s="34">
        <f t="shared" si="4"/>
        <v>100</v>
      </c>
      <c r="V37" s="60">
        <v>0</v>
      </c>
      <c r="W37" s="35"/>
    </row>
    <row r="38" spans="1:23" ht="15" x14ac:dyDescent="0.2">
      <c r="A38" s="20"/>
      <c r="B38" s="67">
        <v>200</v>
      </c>
      <c r="C38" s="67"/>
      <c r="D38" s="67"/>
      <c r="E38" s="67"/>
      <c r="F38" s="67"/>
      <c r="G38" s="67"/>
      <c r="H38" s="67"/>
      <c r="I38" s="68"/>
      <c r="J38" s="2" t="s">
        <v>2</v>
      </c>
      <c r="K38" s="30">
        <v>939</v>
      </c>
      <c r="L38" s="31">
        <v>1</v>
      </c>
      <c r="M38" s="31">
        <v>13</v>
      </c>
      <c r="N38" s="32" t="s">
        <v>1</v>
      </c>
      <c r="O38" s="33">
        <v>610</v>
      </c>
      <c r="P38" s="26">
        <v>20951.7</v>
      </c>
      <c r="Q38" s="34">
        <v>21226.799999999999</v>
      </c>
      <c r="R38" s="34">
        <v>0</v>
      </c>
      <c r="S38" s="34">
        <v>21226.799999999999</v>
      </c>
      <c r="T38" s="34">
        <v>0</v>
      </c>
      <c r="U38" s="34">
        <f t="shared" si="4"/>
        <v>100</v>
      </c>
      <c r="V38" s="60">
        <v>0</v>
      </c>
      <c r="W38" s="35"/>
    </row>
    <row r="39" spans="1:23" ht="60" x14ac:dyDescent="0.2">
      <c r="A39" s="20"/>
      <c r="B39" s="67">
        <v>204</v>
      </c>
      <c r="C39" s="67"/>
      <c r="D39" s="67"/>
      <c r="E39" s="67"/>
      <c r="F39" s="67"/>
      <c r="G39" s="67"/>
      <c r="H39" s="67"/>
      <c r="I39" s="68"/>
      <c r="J39" s="1" t="s">
        <v>60</v>
      </c>
      <c r="K39" s="30">
        <v>939</v>
      </c>
      <c r="L39" s="31">
        <v>1</v>
      </c>
      <c r="M39" s="31">
        <v>13</v>
      </c>
      <c r="N39" s="32" t="s">
        <v>28</v>
      </c>
      <c r="O39" s="33" t="s">
        <v>4</v>
      </c>
      <c r="P39" s="26">
        <v>700</v>
      </c>
      <c r="Q39" s="34">
        <f>Q40</f>
        <v>800</v>
      </c>
      <c r="R39" s="34">
        <v>0</v>
      </c>
      <c r="S39" s="34">
        <f>S40</f>
        <v>780</v>
      </c>
      <c r="T39" s="34">
        <v>0</v>
      </c>
      <c r="U39" s="34">
        <f t="shared" si="4"/>
        <v>97.5</v>
      </c>
      <c r="V39" s="60">
        <v>0</v>
      </c>
      <c r="W39" s="35"/>
    </row>
    <row r="40" spans="1:23" ht="30" x14ac:dyDescent="0.2">
      <c r="A40" s="20"/>
      <c r="B40" s="67" t="s">
        <v>1</v>
      </c>
      <c r="C40" s="67"/>
      <c r="D40" s="67"/>
      <c r="E40" s="67"/>
      <c r="F40" s="67"/>
      <c r="G40" s="67"/>
      <c r="H40" s="67"/>
      <c r="I40" s="68"/>
      <c r="J40" s="2" t="s">
        <v>18</v>
      </c>
      <c r="K40" s="30">
        <v>939</v>
      </c>
      <c r="L40" s="31">
        <v>1</v>
      </c>
      <c r="M40" s="31">
        <v>13</v>
      </c>
      <c r="N40" s="32" t="s">
        <v>28</v>
      </c>
      <c r="O40" s="33">
        <v>200</v>
      </c>
      <c r="P40" s="26">
        <v>700</v>
      </c>
      <c r="Q40" s="34">
        <f>Q41</f>
        <v>800</v>
      </c>
      <c r="R40" s="34">
        <v>0</v>
      </c>
      <c r="S40" s="34">
        <f>S41</f>
        <v>780</v>
      </c>
      <c r="T40" s="34">
        <v>0</v>
      </c>
      <c r="U40" s="34">
        <f t="shared" si="4"/>
        <v>97.5</v>
      </c>
      <c r="V40" s="60">
        <v>0</v>
      </c>
      <c r="W40" s="35"/>
    </row>
    <row r="41" spans="1:23" ht="30" x14ac:dyDescent="0.2">
      <c r="A41" s="20"/>
      <c r="B41" s="67">
        <v>200</v>
      </c>
      <c r="C41" s="67"/>
      <c r="D41" s="67"/>
      <c r="E41" s="67"/>
      <c r="F41" s="67"/>
      <c r="G41" s="67"/>
      <c r="H41" s="67"/>
      <c r="I41" s="68"/>
      <c r="J41" s="1" t="s">
        <v>17</v>
      </c>
      <c r="K41" s="30">
        <v>939</v>
      </c>
      <c r="L41" s="31">
        <v>1</v>
      </c>
      <c r="M41" s="31">
        <v>13</v>
      </c>
      <c r="N41" s="32" t="s">
        <v>28</v>
      </c>
      <c r="O41" s="33">
        <v>240</v>
      </c>
      <c r="P41" s="26">
        <v>700</v>
      </c>
      <c r="Q41" s="34">
        <v>800</v>
      </c>
      <c r="R41" s="34">
        <v>0</v>
      </c>
      <c r="S41" s="34">
        <v>780</v>
      </c>
      <c r="T41" s="34">
        <v>0</v>
      </c>
      <c r="U41" s="34">
        <f t="shared" si="4"/>
        <v>97.5</v>
      </c>
      <c r="V41" s="60">
        <v>0</v>
      </c>
      <c r="W41" s="35"/>
    </row>
    <row r="42" spans="1:23" ht="15" x14ac:dyDescent="0.2">
      <c r="A42" s="20"/>
      <c r="B42" s="67">
        <v>240</v>
      </c>
      <c r="C42" s="67"/>
      <c r="D42" s="67"/>
      <c r="E42" s="67"/>
      <c r="F42" s="67"/>
      <c r="G42" s="67"/>
      <c r="H42" s="67"/>
      <c r="I42" s="68"/>
      <c r="J42" s="2" t="s">
        <v>27</v>
      </c>
      <c r="K42" s="57">
        <v>939</v>
      </c>
      <c r="L42" s="23">
        <v>2</v>
      </c>
      <c r="M42" s="23" t="s">
        <v>4</v>
      </c>
      <c r="N42" s="24" t="s">
        <v>4</v>
      </c>
      <c r="O42" s="56" t="s">
        <v>4</v>
      </c>
      <c r="P42" s="59">
        <v>230</v>
      </c>
      <c r="Q42" s="27">
        <f>Q43</f>
        <v>68.3</v>
      </c>
      <c r="R42" s="27">
        <v>0</v>
      </c>
      <c r="S42" s="27">
        <f>S43</f>
        <v>59.7</v>
      </c>
      <c r="T42" s="27">
        <v>0</v>
      </c>
      <c r="U42" s="27">
        <f t="shared" si="4"/>
        <v>87.408491947291367</v>
      </c>
      <c r="V42" s="28">
        <v>0</v>
      </c>
      <c r="W42" s="35"/>
    </row>
    <row r="43" spans="1:23" ht="15" x14ac:dyDescent="0.2">
      <c r="A43" s="20"/>
      <c r="B43" s="67">
        <v>300</v>
      </c>
      <c r="C43" s="67"/>
      <c r="D43" s="67"/>
      <c r="E43" s="67"/>
      <c r="F43" s="67"/>
      <c r="G43" s="67"/>
      <c r="H43" s="67"/>
      <c r="I43" s="68"/>
      <c r="J43" s="1" t="s">
        <v>26</v>
      </c>
      <c r="K43" s="30">
        <v>939</v>
      </c>
      <c r="L43" s="31">
        <v>2</v>
      </c>
      <c r="M43" s="31">
        <v>4</v>
      </c>
      <c r="N43" s="32" t="s">
        <v>4</v>
      </c>
      <c r="O43" s="33" t="s">
        <v>4</v>
      </c>
      <c r="P43" s="26">
        <v>230</v>
      </c>
      <c r="Q43" s="34">
        <f>Q44</f>
        <v>68.3</v>
      </c>
      <c r="R43" s="34">
        <v>0</v>
      </c>
      <c r="S43" s="34">
        <f>S44</f>
        <v>59.7</v>
      </c>
      <c r="T43" s="34">
        <v>0</v>
      </c>
      <c r="U43" s="34">
        <f t="shared" si="4"/>
        <v>87.408491947291367</v>
      </c>
      <c r="V43" s="60">
        <v>0</v>
      </c>
      <c r="W43" s="35"/>
    </row>
    <row r="44" spans="1:23" ht="15" x14ac:dyDescent="0.2">
      <c r="A44" s="20"/>
      <c r="B44" s="67">
        <v>309</v>
      </c>
      <c r="C44" s="67"/>
      <c r="D44" s="67"/>
      <c r="E44" s="67"/>
      <c r="F44" s="67"/>
      <c r="G44" s="67"/>
      <c r="H44" s="67"/>
      <c r="I44" s="68"/>
      <c r="J44" s="2" t="s">
        <v>5</v>
      </c>
      <c r="K44" s="30">
        <v>939</v>
      </c>
      <c r="L44" s="31">
        <v>2</v>
      </c>
      <c r="M44" s="31">
        <v>4</v>
      </c>
      <c r="N44" s="32" t="s">
        <v>1</v>
      </c>
      <c r="O44" s="33" t="s">
        <v>4</v>
      </c>
      <c r="P44" s="26">
        <v>230</v>
      </c>
      <c r="Q44" s="34">
        <f>Q45</f>
        <v>68.3</v>
      </c>
      <c r="R44" s="34">
        <v>0</v>
      </c>
      <c r="S44" s="34">
        <f>S45</f>
        <v>59.7</v>
      </c>
      <c r="T44" s="34">
        <v>0</v>
      </c>
      <c r="U44" s="34">
        <f t="shared" si="4"/>
        <v>87.408491947291367</v>
      </c>
      <c r="V44" s="60">
        <v>0</v>
      </c>
      <c r="W44" s="35"/>
    </row>
    <row r="45" spans="1:23" ht="30" x14ac:dyDescent="0.2">
      <c r="A45" s="20"/>
      <c r="B45" s="67" t="s">
        <v>1</v>
      </c>
      <c r="C45" s="67"/>
      <c r="D45" s="67"/>
      <c r="E45" s="67"/>
      <c r="F45" s="67"/>
      <c r="G45" s="67"/>
      <c r="H45" s="67"/>
      <c r="I45" s="68"/>
      <c r="J45" s="1" t="s">
        <v>18</v>
      </c>
      <c r="K45" s="30">
        <v>939</v>
      </c>
      <c r="L45" s="31">
        <v>2</v>
      </c>
      <c r="M45" s="31">
        <v>4</v>
      </c>
      <c r="N45" s="32" t="s">
        <v>1</v>
      </c>
      <c r="O45" s="33">
        <v>200</v>
      </c>
      <c r="P45" s="26">
        <v>230</v>
      </c>
      <c r="Q45" s="34">
        <f>Q46</f>
        <v>68.3</v>
      </c>
      <c r="R45" s="34">
        <v>0</v>
      </c>
      <c r="S45" s="34">
        <f>S46</f>
        <v>59.7</v>
      </c>
      <c r="T45" s="34">
        <v>0</v>
      </c>
      <c r="U45" s="34">
        <f t="shared" si="4"/>
        <v>87.408491947291367</v>
      </c>
      <c r="V45" s="60">
        <v>0</v>
      </c>
      <c r="W45" s="35"/>
    </row>
    <row r="46" spans="1:23" ht="30" x14ac:dyDescent="0.2">
      <c r="A46" s="20"/>
      <c r="B46" s="67">
        <v>200</v>
      </c>
      <c r="C46" s="67"/>
      <c r="D46" s="67"/>
      <c r="E46" s="67"/>
      <c r="F46" s="67"/>
      <c r="G46" s="67"/>
      <c r="H46" s="67"/>
      <c r="I46" s="68"/>
      <c r="J46" s="2" t="s">
        <v>17</v>
      </c>
      <c r="K46" s="30">
        <v>939</v>
      </c>
      <c r="L46" s="31">
        <v>2</v>
      </c>
      <c r="M46" s="31">
        <v>4</v>
      </c>
      <c r="N46" s="32" t="s">
        <v>1</v>
      </c>
      <c r="O46" s="33">
        <v>240</v>
      </c>
      <c r="P46" s="26">
        <v>230</v>
      </c>
      <c r="Q46" s="34">
        <v>68.3</v>
      </c>
      <c r="R46" s="34">
        <v>0</v>
      </c>
      <c r="S46" s="34">
        <v>59.7</v>
      </c>
      <c r="T46" s="34">
        <v>0</v>
      </c>
      <c r="U46" s="34">
        <f t="shared" si="4"/>
        <v>87.408491947291367</v>
      </c>
      <c r="V46" s="60">
        <v>0</v>
      </c>
      <c r="W46" s="35"/>
    </row>
    <row r="47" spans="1:23" ht="75" hidden="1" x14ac:dyDescent="0.2">
      <c r="A47" s="20"/>
      <c r="B47" s="67">
        <v>409</v>
      </c>
      <c r="C47" s="67"/>
      <c r="D47" s="67"/>
      <c r="E47" s="67"/>
      <c r="F47" s="67"/>
      <c r="G47" s="67"/>
      <c r="H47" s="67"/>
      <c r="I47" s="68"/>
      <c r="J47" s="2" t="s">
        <v>25</v>
      </c>
      <c r="K47" s="30">
        <v>939</v>
      </c>
      <c r="L47" s="31">
        <v>3</v>
      </c>
      <c r="M47" s="31">
        <v>9</v>
      </c>
      <c r="N47" s="32" t="s">
        <v>24</v>
      </c>
      <c r="O47" s="33" t="s">
        <v>4</v>
      </c>
      <c r="P47" s="26">
        <v>173.5</v>
      </c>
      <c r="Q47" s="34">
        <f>Q48</f>
        <v>0</v>
      </c>
      <c r="R47" s="34">
        <v>0</v>
      </c>
      <c r="S47" s="34">
        <v>0</v>
      </c>
      <c r="T47" s="34">
        <v>0</v>
      </c>
      <c r="U47" s="34" t="e">
        <f t="shared" si="4"/>
        <v>#DIV/0!</v>
      </c>
      <c r="V47" s="60" t="e">
        <f t="shared" si="1"/>
        <v>#DIV/0!</v>
      </c>
      <c r="W47" s="35"/>
    </row>
    <row r="48" spans="1:23" ht="30" hidden="1" x14ac:dyDescent="0.2">
      <c r="A48" s="20"/>
      <c r="B48" s="67" t="s">
        <v>1</v>
      </c>
      <c r="C48" s="67"/>
      <c r="D48" s="67"/>
      <c r="E48" s="67"/>
      <c r="F48" s="67"/>
      <c r="G48" s="67"/>
      <c r="H48" s="67"/>
      <c r="I48" s="68"/>
      <c r="J48" s="1" t="s">
        <v>18</v>
      </c>
      <c r="K48" s="30">
        <v>939</v>
      </c>
      <c r="L48" s="31">
        <v>3</v>
      </c>
      <c r="M48" s="31">
        <v>9</v>
      </c>
      <c r="N48" s="32" t="s">
        <v>24</v>
      </c>
      <c r="O48" s="33">
        <v>200</v>
      </c>
      <c r="P48" s="26">
        <v>173.5</v>
      </c>
      <c r="Q48" s="34">
        <f>Q49</f>
        <v>0</v>
      </c>
      <c r="R48" s="34">
        <v>0</v>
      </c>
      <c r="S48" s="34">
        <v>0</v>
      </c>
      <c r="T48" s="34">
        <v>0</v>
      </c>
      <c r="U48" s="34" t="e">
        <f t="shared" si="4"/>
        <v>#DIV/0!</v>
      </c>
      <c r="V48" s="60" t="e">
        <f t="shared" si="1"/>
        <v>#DIV/0!</v>
      </c>
      <c r="W48" s="35"/>
    </row>
    <row r="49" spans="1:23" ht="30" hidden="1" x14ac:dyDescent="0.2">
      <c r="A49" s="20"/>
      <c r="B49" s="67">
        <v>600</v>
      </c>
      <c r="C49" s="67"/>
      <c r="D49" s="67"/>
      <c r="E49" s="67"/>
      <c r="F49" s="67"/>
      <c r="G49" s="67"/>
      <c r="H49" s="67"/>
      <c r="I49" s="68"/>
      <c r="J49" s="2" t="s">
        <v>17</v>
      </c>
      <c r="K49" s="30">
        <v>939</v>
      </c>
      <c r="L49" s="31">
        <v>3</v>
      </c>
      <c r="M49" s="31">
        <v>9</v>
      </c>
      <c r="N49" s="32" t="s">
        <v>24</v>
      </c>
      <c r="O49" s="33">
        <v>240</v>
      </c>
      <c r="P49" s="26">
        <v>173.5</v>
      </c>
      <c r="Q49" s="34">
        <v>0</v>
      </c>
      <c r="R49" s="34">
        <v>0</v>
      </c>
      <c r="S49" s="34">
        <v>0</v>
      </c>
      <c r="T49" s="34">
        <v>0</v>
      </c>
      <c r="U49" s="34" t="e">
        <f t="shared" si="4"/>
        <v>#DIV/0!</v>
      </c>
      <c r="V49" s="60" t="e">
        <f t="shared" si="1"/>
        <v>#DIV/0!</v>
      </c>
      <c r="W49" s="35"/>
    </row>
    <row r="50" spans="1:23" ht="15" x14ac:dyDescent="0.2">
      <c r="A50" s="20"/>
      <c r="B50" s="67">
        <v>610</v>
      </c>
      <c r="C50" s="67"/>
      <c r="D50" s="67"/>
      <c r="E50" s="67"/>
      <c r="F50" s="67"/>
      <c r="G50" s="67"/>
      <c r="H50" s="67"/>
      <c r="I50" s="68"/>
      <c r="J50" s="1" t="s">
        <v>23</v>
      </c>
      <c r="K50" s="57">
        <v>939</v>
      </c>
      <c r="L50" s="23">
        <v>4</v>
      </c>
      <c r="M50" s="23" t="s">
        <v>4</v>
      </c>
      <c r="N50" s="24" t="s">
        <v>4</v>
      </c>
      <c r="O50" s="56" t="s">
        <v>4</v>
      </c>
      <c r="P50" s="59">
        <v>2897.2</v>
      </c>
      <c r="Q50" s="27">
        <f>Q51</f>
        <v>7952.3</v>
      </c>
      <c r="R50" s="27">
        <f>R51</f>
        <v>0</v>
      </c>
      <c r="S50" s="27">
        <f>S51</f>
        <v>7436.3</v>
      </c>
      <c r="T50" s="27">
        <f>T51</f>
        <v>0</v>
      </c>
      <c r="U50" s="27">
        <f t="shared" si="4"/>
        <v>93.511311192988188</v>
      </c>
      <c r="V50" s="28">
        <v>0</v>
      </c>
      <c r="W50" s="35"/>
    </row>
    <row r="51" spans="1:23" ht="21.75" customHeight="1" x14ac:dyDescent="0.2">
      <c r="A51" s="20"/>
      <c r="B51" s="67" t="s">
        <v>21</v>
      </c>
      <c r="C51" s="67"/>
      <c r="D51" s="67"/>
      <c r="E51" s="67"/>
      <c r="F51" s="67"/>
      <c r="G51" s="67"/>
      <c r="H51" s="67"/>
      <c r="I51" s="68"/>
      <c r="J51" s="2" t="s">
        <v>22</v>
      </c>
      <c r="K51" s="30">
        <v>939</v>
      </c>
      <c r="L51" s="31">
        <v>4</v>
      </c>
      <c r="M51" s="31">
        <v>9</v>
      </c>
      <c r="N51" s="32" t="s">
        <v>4</v>
      </c>
      <c r="O51" s="33" t="s">
        <v>4</v>
      </c>
      <c r="P51" s="26">
        <v>2897.2</v>
      </c>
      <c r="Q51" s="34">
        <f>Q52+Q55</f>
        <v>7952.3</v>
      </c>
      <c r="R51" s="34">
        <f>R52+R55</f>
        <v>0</v>
      </c>
      <c r="S51" s="34">
        <f>S52+S55</f>
        <v>7436.3</v>
      </c>
      <c r="T51" s="34">
        <v>0</v>
      </c>
      <c r="U51" s="34">
        <f t="shared" si="4"/>
        <v>93.511311192988188</v>
      </c>
      <c r="V51" s="60">
        <v>0</v>
      </c>
      <c r="W51" s="35"/>
    </row>
    <row r="52" spans="1:23" ht="15" x14ac:dyDescent="0.2">
      <c r="A52" s="20"/>
      <c r="B52" s="67">
        <v>600</v>
      </c>
      <c r="C52" s="67"/>
      <c r="D52" s="67"/>
      <c r="E52" s="67"/>
      <c r="F52" s="67"/>
      <c r="G52" s="67"/>
      <c r="H52" s="67"/>
      <c r="I52" s="68"/>
      <c r="J52" s="1" t="s">
        <v>5</v>
      </c>
      <c r="K52" s="30">
        <v>939</v>
      </c>
      <c r="L52" s="31">
        <v>4</v>
      </c>
      <c r="M52" s="31">
        <v>9</v>
      </c>
      <c r="N52" s="32" t="s">
        <v>1</v>
      </c>
      <c r="O52" s="33" t="s">
        <v>4</v>
      </c>
      <c r="P52" s="26">
        <v>997.2</v>
      </c>
      <c r="Q52" s="34">
        <f t="shared" ref="Q52:R53" si="6">Q53</f>
        <v>516</v>
      </c>
      <c r="R52" s="34">
        <f t="shared" si="6"/>
        <v>0</v>
      </c>
      <c r="S52" s="34">
        <v>0</v>
      </c>
      <c r="T52" s="34">
        <v>0</v>
      </c>
      <c r="U52" s="34">
        <f t="shared" si="4"/>
        <v>0</v>
      </c>
      <c r="V52" s="60">
        <v>0</v>
      </c>
      <c r="W52" s="35"/>
    </row>
    <row r="53" spans="1:23" ht="30" x14ac:dyDescent="0.2">
      <c r="A53" s="20"/>
      <c r="B53" s="67">
        <v>610</v>
      </c>
      <c r="C53" s="67"/>
      <c r="D53" s="67"/>
      <c r="E53" s="67"/>
      <c r="F53" s="67"/>
      <c r="G53" s="67"/>
      <c r="H53" s="67"/>
      <c r="I53" s="68"/>
      <c r="J53" s="2" t="s">
        <v>3</v>
      </c>
      <c r="K53" s="30">
        <v>939</v>
      </c>
      <c r="L53" s="31">
        <v>4</v>
      </c>
      <c r="M53" s="31">
        <v>9</v>
      </c>
      <c r="N53" s="32" t="s">
        <v>1</v>
      </c>
      <c r="O53" s="33">
        <v>600</v>
      </c>
      <c r="P53" s="26">
        <v>997.2</v>
      </c>
      <c r="Q53" s="34">
        <f t="shared" si="6"/>
        <v>516</v>
      </c>
      <c r="R53" s="34">
        <f t="shared" si="6"/>
        <v>0</v>
      </c>
      <c r="S53" s="34">
        <v>0</v>
      </c>
      <c r="T53" s="34">
        <v>0</v>
      </c>
      <c r="U53" s="34">
        <f t="shared" si="4"/>
        <v>0</v>
      </c>
      <c r="V53" s="60">
        <v>0</v>
      </c>
      <c r="W53" s="35"/>
    </row>
    <row r="54" spans="1:23" ht="15" x14ac:dyDescent="0.2">
      <c r="A54" s="20"/>
      <c r="B54" s="67">
        <v>500</v>
      </c>
      <c r="C54" s="67"/>
      <c r="D54" s="67"/>
      <c r="E54" s="67"/>
      <c r="F54" s="67"/>
      <c r="G54" s="67"/>
      <c r="H54" s="67"/>
      <c r="I54" s="68"/>
      <c r="J54" s="1" t="s">
        <v>2</v>
      </c>
      <c r="K54" s="30">
        <v>939</v>
      </c>
      <c r="L54" s="31">
        <v>4</v>
      </c>
      <c r="M54" s="31">
        <v>9</v>
      </c>
      <c r="N54" s="32" t="s">
        <v>1</v>
      </c>
      <c r="O54" s="33">
        <v>610</v>
      </c>
      <c r="P54" s="26">
        <v>997.2</v>
      </c>
      <c r="Q54" s="34">
        <v>516</v>
      </c>
      <c r="R54" s="34">
        <v>0</v>
      </c>
      <c r="S54" s="34">
        <v>0</v>
      </c>
      <c r="T54" s="34">
        <v>0</v>
      </c>
      <c r="U54" s="34">
        <f t="shared" si="4"/>
        <v>0</v>
      </c>
      <c r="V54" s="60">
        <v>0</v>
      </c>
      <c r="W54" s="35"/>
    </row>
    <row r="55" spans="1:23" ht="90" x14ac:dyDescent="0.2">
      <c r="A55" s="20"/>
      <c r="B55" s="67">
        <v>503</v>
      </c>
      <c r="C55" s="67"/>
      <c r="D55" s="67"/>
      <c r="E55" s="67"/>
      <c r="F55" s="67"/>
      <c r="G55" s="67"/>
      <c r="H55" s="67"/>
      <c r="I55" s="68"/>
      <c r="J55" s="2" t="s">
        <v>63</v>
      </c>
      <c r="K55" s="30">
        <v>939</v>
      </c>
      <c r="L55" s="31">
        <v>4</v>
      </c>
      <c r="M55" s="31">
        <v>9</v>
      </c>
      <c r="N55" s="32" t="s">
        <v>21</v>
      </c>
      <c r="O55" s="33" t="s">
        <v>4</v>
      </c>
      <c r="P55" s="26">
        <v>1900</v>
      </c>
      <c r="Q55" s="34">
        <f t="shared" ref="Q55:R56" si="7">Q56</f>
        <v>7436.3</v>
      </c>
      <c r="R55" s="34">
        <f t="shared" si="7"/>
        <v>0</v>
      </c>
      <c r="S55" s="34">
        <f>S56</f>
        <v>7436.3</v>
      </c>
      <c r="T55" s="34">
        <f>T56</f>
        <v>0</v>
      </c>
      <c r="U55" s="34">
        <f t="shared" si="4"/>
        <v>100</v>
      </c>
      <c r="V55" s="60">
        <v>0</v>
      </c>
      <c r="W55" s="35"/>
    </row>
    <row r="56" spans="1:23" ht="30" x14ac:dyDescent="0.2">
      <c r="A56" s="20"/>
      <c r="B56" s="67" t="s">
        <v>1</v>
      </c>
      <c r="C56" s="67"/>
      <c r="D56" s="67"/>
      <c r="E56" s="67"/>
      <c r="F56" s="67"/>
      <c r="G56" s="67"/>
      <c r="H56" s="67"/>
      <c r="I56" s="68"/>
      <c r="J56" s="1" t="s">
        <v>3</v>
      </c>
      <c r="K56" s="30">
        <v>939</v>
      </c>
      <c r="L56" s="31">
        <v>4</v>
      </c>
      <c r="M56" s="31">
        <v>9</v>
      </c>
      <c r="N56" s="32" t="s">
        <v>21</v>
      </c>
      <c r="O56" s="33">
        <v>600</v>
      </c>
      <c r="P56" s="26">
        <v>1900</v>
      </c>
      <c r="Q56" s="34">
        <f t="shared" si="7"/>
        <v>7436.3</v>
      </c>
      <c r="R56" s="34">
        <v>0</v>
      </c>
      <c r="S56" s="34">
        <v>7436.3</v>
      </c>
      <c r="T56" s="34">
        <v>0</v>
      </c>
      <c r="U56" s="34">
        <f t="shared" si="4"/>
        <v>100</v>
      </c>
      <c r="V56" s="60">
        <v>0</v>
      </c>
      <c r="W56" s="35"/>
    </row>
    <row r="57" spans="1:23" ht="15" x14ac:dyDescent="0.2">
      <c r="A57" s="20"/>
      <c r="B57" s="67">
        <v>200</v>
      </c>
      <c r="C57" s="67"/>
      <c r="D57" s="67"/>
      <c r="E57" s="67"/>
      <c r="F57" s="67"/>
      <c r="G57" s="67"/>
      <c r="H57" s="67"/>
      <c r="I57" s="68"/>
      <c r="J57" s="2" t="s">
        <v>2</v>
      </c>
      <c r="K57" s="30">
        <v>939</v>
      </c>
      <c r="L57" s="31">
        <v>4</v>
      </c>
      <c r="M57" s="31">
        <v>9</v>
      </c>
      <c r="N57" s="32" t="s">
        <v>21</v>
      </c>
      <c r="O57" s="33">
        <v>610</v>
      </c>
      <c r="P57" s="26">
        <v>1900</v>
      </c>
      <c r="Q57" s="34">
        <v>7436.3</v>
      </c>
      <c r="R57" s="34">
        <v>34440.1</v>
      </c>
      <c r="S57" s="34">
        <v>10936.2</v>
      </c>
      <c r="T57" s="34">
        <v>0</v>
      </c>
      <c r="U57" s="34">
        <f t="shared" si="4"/>
        <v>147.06507268399608</v>
      </c>
      <c r="V57" s="60">
        <f t="shared" si="1"/>
        <v>0</v>
      </c>
      <c r="W57" s="35"/>
    </row>
    <row r="58" spans="1:23" ht="15" x14ac:dyDescent="0.2">
      <c r="A58" s="20"/>
      <c r="B58" s="67">
        <v>240</v>
      </c>
      <c r="C58" s="67"/>
      <c r="D58" s="67"/>
      <c r="E58" s="67"/>
      <c r="F58" s="67"/>
      <c r="G58" s="67"/>
      <c r="H58" s="67"/>
      <c r="I58" s="68"/>
      <c r="J58" s="1" t="s">
        <v>20</v>
      </c>
      <c r="K58" s="57">
        <v>939</v>
      </c>
      <c r="L58" s="23">
        <v>5</v>
      </c>
      <c r="M58" s="23" t="s">
        <v>4</v>
      </c>
      <c r="N58" s="24" t="s">
        <v>4</v>
      </c>
      <c r="O58" s="56" t="s">
        <v>4</v>
      </c>
      <c r="P58" s="59">
        <v>31130.7</v>
      </c>
      <c r="Q58" s="27">
        <f>Q59</f>
        <v>74194.100000000006</v>
      </c>
      <c r="R58" s="27">
        <f>R59</f>
        <v>6084.1</v>
      </c>
      <c r="S58" s="27">
        <f>S59</f>
        <v>73847.899999999994</v>
      </c>
      <c r="T58" s="27">
        <f>T59</f>
        <v>6084.1</v>
      </c>
      <c r="U58" s="27">
        <f t="shared" si="4"/>
        <v>99.533386077868698</v>
      </c>
      <c r="V58" s="28">
        <f t="shared" si="1"/>
        <v>100</v>
      </c>
      <c r="W58" s="35"/>
    </row>
    <row r="59" spans="1:23" ht="15" x14ac:dyDescent="0.2">
      <c r="A59" s="20"/>
      <c r="B59" s="67">
        <v>600</v>
      </c>
      <c r="C59" s="67"/>
      <c r="D59" s="67"/>
      <c r="E59" s="67"/>
      <c r="F59" s="67"/>
      <c r="G59" s="67"/>
      <c r="H59" s="67"/>
      <c r="I59" s="68"/>
      <c r="J59" s="2" t="s">
        <v>19</v>
      </c>
      <c r="K59" s="30">
        <v>939</v>
      </c>
      <c r="L59" s="31">
        <v>5</v>
      </c>
      <c r="M59" s="31">
        <v>3</v>
      </c>
      <c r="N59" s="32" t="s">
        <v>4</v>
      </c>
      <c r="O59" s="33" t="s">
        <v>4</v>
      </c>
      <c r="P59" s="26">
        <v>31130.7</v>
      </c>
      <c r="Q59" s="34">
        <f>Q60+Q69</f>
        <v>74194.100000000006</v>
      </c>
      <c r="R59" s="34">
        <f>R60+R69</f>
        <v>6084.1</v>
      </c>
      <c r="S59" s="34">
        <f>S60+S69</f>
        <v>73847.899999999994</v>
      </c>
      <c r="T59" s="34">
        <f>T60+T69</f>
        <v>6084.1</v>
      </c>
      <c r="U59" s="34">
        <f t="shared" si="4"/>
        <v>99.533386077868698</v>
      </c>
      <c r="V59" s="60">
        <f t="shared" si="1"/>
        <v>100</v>
      </c>
      <c r="W59" s="35"/>
    </row>
    <row r="60" spans="1:23" ht="15" x14ac:dyDescent="0.2">
      <c r="A60" s="20"/>
      <c r="B60" s="67">
        <v>610</v>
      </c>
      <c r="C60" s="67"/>
      <c r="D60" s="67"/>
      <c r="E60" s="67"/>
      <c r="F60" s="67"/>
      <c r="G60" s="67"/>
      <c r="H60" s="67"/>
      <c r="I60" s="68"/>
      <c r="J60" s="1" t="s">
        <v>5</v>
      </c>
      <c r="K60" s="30">
        <v>939</v>
      </c>
      <c r="L60" s="31">
        <v>5</v>
      </c>
      <c r="M60" s="31">
        <v>3</v>
      </c>
      <c r="N60" s="32" t="s">
        <v>1</v>
      </c>
      <c r="O60" s="33" t="s">
        <v>4</v>
      </c>
      <c r="P60" s="26">
        <v>27130.7</v>
      </c>
      <c r="Q60" s="34">
        <f>Q63+Q65</f>
        <v>29848.799999999999</v>
      </c>
      <c r="R60" s="34">
        <v>0</v>
      </c>
      <c r="S60" s="34">
        <f>S63+S65</f>
        <v>29502.5</v>
      </c>
      <c r="T60" s="34">
        <v>0</v>
      </c>
      <c r="U60" s="34">
        <f t="shared" si="4"/>
        <v>98.839819356222023</v>
      </c>
      <c r="V60" s="60">
        <v>0</v>
      </c>
      <c r="W60" s="35"/>
    </row>
    <row r="61" spans="1:23" ht="30" hidden="1" x14ac:dyDescent="0.2">
      <c r="A61" s="20"/>
      <c r="B61" s="67">
        <v>800</v>
      </c>
      <c r="C61" s="67"/>
      <c r="D61" s="67"/>
      <c r="E61" s="67"/>
      <c r="F61" s="67"/>
      <c r="G61" s="67"/>
      <c r="H61" s="67"/>
      <c r="I61" s="68"/>
      <c r="J61" s="1" t="s">
        <v>18</v>
      </c>
      <c r="K61" s="30">
        <v>939</v>
      </c>
      <c r="L61" s="31">
        <v>5</v>
      </c>
      <c r="M61" s="31">
        <v>3</v>
      </c>
      <c r="N61" s="32" t="s">
        <v>1</v>
      </c>
      <c r="O61" s="33">
        <v>200</v>
      </c>
      <c r="P61" s="26">
        <v>1362.3</v>
      </c>
      <c r="Q61" s="34">
        <f>Q62</f>
        <v>5411</v>
      </c>
      <c r="R61" s="34">
        <f>R62</f>
        <v>0</v>
      </c>
      <c r="S61" s="34">
        <v>0</v>
      </c>
      <c r="T61" s="34">
        <v>0</v>
      </c>
      <c r="U61" s="34">
        <f t="shared" si="4"/>
        <v>0</v>
      </c>
      <c r="V61" s="60" t="e">
        <f t="shared" si="1"/>
        <v>#DIV/0!</v>
      </c>
      <c r="W61" s="35"/>
    </row>
    <row r="62" spans="1:23" ht="30" hidden="1" x14ac:dyDescent="0.2">
      <c r="A62" s="20"/>
      <c r="B62" s="67">
        <v>630</v>
      </c>
      <c r="C62" s="67"/>
      <c r="D62" s="67"/>
      <c r="E62" s="67"/>
      <c r="F62" s="67"/>
      <c r="G62" s="67"/>
      <c r="H62" s="67"/>
      <c r="I62" s="68"/>
      <c r="J62" s="2" t="s">
        <v>17</v>
      </c>
      <c r="K62" s="30">
        <v>939</v>
      </c>
      <c r="L62" s="31">
        <v>5</v>
      </c>
      <c r="M62" s="31">
        <v>3</v>
      </c>
      <c r="N62" s="32" t="s">
        <v>1</v>
      </c>
      <c r="O62" s="33">
        <v>240</v>
      </c>
      <c r="P62" s="26">
        <v>1362.3</v>
      </c>
      <c r="Q62" s="34">
        <f>2829.7+2879.8-1228+609.5+320</f>
        <v>5411</v>
      </c>
      <c r="R62" s="34">
        <v>0</v>
      </c>
      <c r="S62" s="34">
        <v>0</v>
      </c>
      <c r="T62" s="34">
        <v>0</v>
      </c>
      <c r="U62" s="34">
        <f t="shared" si="4"/>
        <v>0</v>
      </c>
      <c r="V62" s="60" t="e">
        <f t="shared" si="1"/>
        <v>#DIV/0!</v>
      </c>
      <c r="W62" s="35"/>
    </row>
    <row r="63" spans="1:23" ht="30" x14ac:dyDescent="0.2">
      <c r="A63" s="20"/>
      <c r="B63" s="33"/>
      <c r="C63" s="33"/>
      <c r="D63" s="33"/>
      <c r="E63" s="33"/>
      <c r="F63" s="33"/>
      <c r="G63" s="33"/>
      <c r="H63" s="33"/>
      <c r="I63" s="30"/>
      <c r="J63" s="2" t="s">
        <v>18</v>
      </c>
      <c r="K63" s="30">
        <v>939</v>
      </c>
      <c r="L63" s="31">
        <v>5</v>
      </c>
      <c r="M63" s="31">
        <v>3</v>
      </c>
      <c r="N63" s="32" t="s">
        <v>1</v>
      </c>
      <c r="O63" s="33">
        <v>200</v>
      </c>
      <c r="P63" s="26"/>
      <c r="Q63" s="34">
        <f>Q64</f>
        <v>2612.1999999999998</v>
      </c>
      <c r="R63" s="34">
        <v>0</v>
      </c>
      <c r="S63" s="34">
        <f>S64</f>
        <v>2265.9</v>
      </c>
      <c r="T63" s="34">
        <v>0</v>
      </c>
      <c r="U63" s="34">
        <f t="shared" si="4"/>
        <v>86.742975269887452</v>
      </c>
      <c r="V63" s="60">
        <v>0</v>
      </c>
      <c r="W63" s="35"/>
    </row>
    <row r="64" spans="1:23" ht="30" x14ac:dyDescent="0.2">
      <c r="A64" s="20"/>
      <c r="B64" s="33"/>
      <c r="C64" s="33"/>
      <c r="D64" s="33"/>
      <c r="E64" s="33"/>
      <c r="F64" s="33"/>
      <c r="G64" s="33"/>
      <c r="H64" s="33"/>
      <c r="I64" s="30"/>
      <c r="J64" s="2" t="s">
        <v>17</v>
      </c>
      <c r="K64" s="30">
        <v>939</v>
      </c>
      <c r="L64" s="31">
        <v>5</v>
      </c>
      <c r="M64" s="31">
        <v>3</v>
      </c>
      <c r="N64" s="32" t="s">
        <v>1</v>
      </c>
      <c r="O64" s="33">
        <v>240</v>
      </c>
      <c r="P64" s="26"/>
      <c r="Q64" s="34">
        <v>2612.1999999999998</v>
      </c>
      <c r="R64" s="34">
        <v>0</v>
      </c>
      <c r="S64" s="34">
        <v>2265.9</v>
      </c>
      <c r="T64" s="34">
        <v>0</v>
      </c>
      <c r="U64" s="34">
        <f t="shared" si="4"/>
        <v>86.742975269887452</v>
      </c>
      <c r="V64" s="60">
        <v>0</v>
      </c>
      <c r="W64" s="35"/>
    </row>
    <row r="65" spans="1:23" ht="30" x14ac:dyDescent="0.2">
      <c r="A65" s="20"/>
      <c r="B65" s="67" t="s">
        <v>16</v>
      </c>
      <c r="C65" s="67"/>
      <c r="D65" s="67"/>
      <c r="E65" s="67"/>
      <c r="F65" s="67"/>
      <c r="G65" s="67"/>
      <c r="H65" s="67"/>
      <c r="I65" s="68"/>
      <c r="J65" s="1" t="s">
        <v>3</v>
      </c>
      <c r="K65" s="30">
        <v>939</v>
      </c>
      <c r="L65" s="31">
        <v>5</v>
      </c>
      <c r="M65" s="31">
        <v>3</v>
      </c>
      <c r="N65" s="32" t="s">
        <v>1</v>
      </c>
      <c r="O65" s="33">
        <v>600</v>
      </c>
      <c r="P65" s="26">
        <v>25768.400000000001</v>
      </c>
      <c r="Q65" s="34">
        <f>Q66</f>
        <v>27236.6</v>
      </c>
      <c r="R65" s="34">
        <f>R66</f>
        <v>0</v>
      </c>
      <c r="S65" s="34">
        <f>S66</f>
        <v>27236.6</v>
      </c>
      <c r="T65" s="34">
        <f>T66</f>
        <v>0</v>
      </c>
      <c r="U65" s="34">
        <f t="shared" si="4"/>
        <v>100</v>
      </c>
      <c r="V65" s="60">
        <v>0</v>
      </c>
      <c r="W65" s="35"/>
    </row>
    <row r="66" spans="1:23" ht="15" x14ac:dyDescent="0.2">
      <c r="A66" s="20"/>
      <c r="B66" s="67">
        <v>600</v>
      </c>
      <c r="C66" s="67"/>
      <c r="D66" s="67"/>
      <c r="E66" s="67"/>
      <c r="F66" s="67"/>
      <c r="G66" s="67"/>
      <c r="H66" s="67"/>
      <c r="I66" s="68"/>
      <c r="J66" s="2" t="s">
        <v>2</v>
      </c>
      <c r="K66" s="30">
        <v>939</v>
      </c>
      <c r="L66" s="31">
        <v>5</v>
      </c>
      <c r="M66" s="31">
        <v>3</v>
      </c>
      <c r="N66" s="32" t="s">
        <v>1</v>
      </c>
      <c r="O66" s="33">
        <v>610</v>
      </c>
      <c r="P66" s="26">
        <v>23968.400000000001</v>
      </c>
      <c r="Q66" s="34">
        <v>27236.6</v>
      </c>
      <c r="R66" s="34">
        <v>0</v>
      </c>
      <c r="S66" s="34">
        <v>27236.6</v>
      </c>
      <c r="T66" s="34">
        <v>0</v>
      </c>
      <c r="U66" s="34">
        <f t="shared" si="4"/>
        <v>100</v>
      </c>
      <c r="V66" s="60">
        <v>0</v>
      </c>
      <c r="W66" s="35"/>
    </row>
    <row r="67" spans="1:23" ht="15" hidden="1" x14ac:dyDescent="0.2">
      <c r="A67" s="20"/>
      <c r="B67" s="67">
        <v>610</v>
      </c>
      <c r="C67" s="67"/>
      <c r="D67" s="67"/>
      <c r="E67" s="67"/>
      <c r="F67" s="67"/>
      <c r="G67" s="67"/>
      <c r="H67" s="67"/>
      <c r="I67" s="68"/>
      <c r="J67" s="1" t="s">
        <v>30</v>
      </c>
      <c r="K67" s="30">
        <v>939</v>
      </c>
      <c r="L67" s="31">
        <v>5</v>
      </c>
      <c r="M67" s="31">
        <v>3</v>
      </c>
      <c r="N67" s="32" t="s">
        <v>1</v>
      </c>
      <c r="O67" s="33">
        <v>800</v>
      </c>
      <c r="P67" s="26">
        <v>0.1</v>
      </c>
      <c r="Q67" s="34">
        <f>Q68</f>
        <v>0</v>
      </c>
      <c r="R67" s="34">
        <v>0</v>
      </c>
      <c r="S67" s="34">
        <v>0</v>
      </c>
      <c r="T67" s="34">
        <v>0</v>
      </c>
      <c r="U67" s="34">
        <v>0</v>
      </c>
      <c r="V67" s="60" t="e">
        <f t="shared" si="1"/>
        <v>#DIV/0!</v>
      </c>
      <c r="W67" s="35"/>
    </row>
    <row r="68" spans="1:23" ht="45" hidden="1" x14ac:dyDescent="0.2">
      <c r="A68" s="20"/>
      <c r="B68" s="67">
        <v>700</v>
      </c>
      <c r="C68" s="67"/>
      <c r="D68" s="67"/>
      <c r="E68" s="67"/>
      <c r="F68" s="67"/>
      <c r="G68" s="67"/>
      <c r="H68" s="67"/>
      <c r="I68" s="68"/>
      <c r="J68" s="2" t="s">
        <v>56</v>
      </c>
      <c r="K68" s="30">
        <v>939</v>
      </c>
      <c r="L68" s="31">
        <v>5</v>
      </c>
      <c r="M68" s="31">
        <v>3</v>
      </c>
      <c r="N68" s="32" t="s">
        <v>1</v>
      </c>
      <c r="O68" s="33">
        <v>810</v>
      </c>
      <c r="P68" s="26">
        <v>1800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60" t="e">
        <f t="shared" si="1"/>
        <v>#DIV/0!</v>
      </c>
      <c r="W68" s="35"/>
    </row>
    <row r="69" spans="1:23" ht="45" x14ac:dyDescent="0.2">
      <c r="A69" s="20"/>
      <c r="B69" s="67">
        <v>707</v>
      </c>
      <c r="C69" s="67"/>
      <c r="D69" s="67"/>
      <c r="E69" s="67"/>
      <c r="F69" s="67"/>
      <c r="G69" s="67"/>
      <c r="H69" s="67"/>
      <c r="I69" s="68"/>
      <c r="J69" s="1" t="s">
        <v>66</v>
      </c>
      <c r="K69" s="30">
        <v>939</v>
      </c>
      <c r="L69" s="31">
        <v>5</v>
      </c>
      <c r="M69" s="31">
        <v>3</v>
      </c>
      <c r="N69" s="32" t="s">
        <v>16</v>
      </c>
      <c r="O69" s="33" t="s">
        <v>4</v>
      </c>
      <c r="P69" s="26">
        <v>4000</v>
      </c>
      <c r="Q69" s="34">
        <f t="shared" ref="Q69:Q70" si="8">Q70</f>
        <v>44345.3</v>
      </c>
      <c r="R69" s="34">
        <f t="shared" ref="R69:T70" si="9">R70</f>
        <v>6084.1</v>
      </c>
      <c r="S69" s="34">
        <f t="shared" si="9"/>
        <v>44345.4</v>
      </c>
      <c r="T69" s="34">
        <f t="shared" si="9"/>
        <v>6084.1</v>
      </c>
      <c r="U69" s="34">
        <f t="shared" si="4"/>
        <v>100.00022550304091</v>
      </c>
      <c r="V69" s="60">
        <f>T69*100/R69</f>
        <v>100</v>
      </c>
      <c r="W69" s="35"/>
    </row>
    <row r="70" spans="1:23" ht="30" x14ac:dyDescent="0.2">
      <c r="A70" s="20"/>
      <c r="B70" s="67" t="s">
        <v>1</v>
      </c>
      <c r="C70" s="67"/>
      <c r="D70" s="67"/>
      <c r="E70" s="67"/>
      <c r="F70" s="67"/>
      <c r="G70" s="67"/>
      <c r="H70" s="67"/>
      <c r="I70" s="68"/>
      <c r="J70" s="2" t="s">
        <v>3</v>
      </c>
      <c r="K70" s="30">
        <v>939</v>
      </c>
      <c r="L70" s="31">
        <v>5</v>
      </c>
      <c r="M70" s="31">
        <v>3</v>
      </c>
      <c r="N70" s="32" t="s">
        <v>16</v>
      </c>
      <c r="O70" s="33">
        <v>600</v>
      </c>
      <c r="P70" s="26">
        <v>4000</v>
      </c>
      <c r="Q70" s="34">
        <f t="shared" si="8"/>
        <v>44345.3</v>
      </c>
      <c r="R70" s="34">
        <f t="shared" si="9"/>
        <v>6084.1</v>
      </c>
      <c r="S70" s="34">
        <f>S71</f>
        <v>44345.4</v>
      </c>
      <c r="T70" s="34">
        <f t="shared" si="9"/>
        <v>6084.1</v>
      </c>
      <c r="U70" s="34">
        <f t="shared" si="4"/>
        <v>100.00022550304091</v>
      </c>
      <c r="V70" s="60">
        <f t="shared" si="1"/>
        <v>100</v>
      </c>
      <c r="W70" s="35"/>
    </row>
    <row r="71" spans="1:23" ht="15" x14ac:dyDescent="0.2">
      <c r="A71" s="20"/>
      <c r="B71" s="67">
        <v>600</v>
      </c>
      <c r="C71" s="67"/>
      <c r="D71" s="67"/>
      <c r="E71" s="67"/>
      <c r="F71" s="67"/>
      <c r="G71" s="67"/>
      <c r="H71" s="67"/>
      <c r="I71" s="68"/>
      <c r="J71" s="1" t="s">
        <v>2</v>
      </c>
      <c r="K71" s="30">
        <v>939</v>
      </c>
      <c r="L71" s="31">
        <v>5</v>
      </c>
      <c r="M71" s="31">
        <v>3</v>
      </c>
      <c r="N71" s="32" t="s">
        <v>16</v>
      </c>
      <c r="O71" s="33">
        <v>610</v>
      </c>
      <c r="P71" s="26">
        <v>4000</v>
      </c>
      <c r="Q71" s="34">
        <v>44345.3</v>
      </c>
      <c r="R71" s="34">
        <v>6084.1</v>
      </c>
      <c r="S71" s="34">
        <v>44345.4</v>
      </c>
      <c r="T71" s="34">
        <v>6084.1</v>
      </c>
      <c r="U71" s="34">
        <f t="shared" si="4"/>
        <v>100.00022550304091</v>
      </c>
      <c r="V71" s="60">
        <f t="shared" ref="V71:V96" si="10">T71*100/R71</f>
        <v>100</v>
      </c>
      <c r="W71" s="35"/>
    </row>
    <row r="72" spans="1:23" ht="15" hidden="1" x14ac:dyDescent="0.2">
      <c r="A72" s="20"/>
      <c r="B72" s="67">
        <v>610</v>
      </c>
      <c r="C72" s="67"/>
      <c r="D72" s="67"/>
      <c r="E72" s="67"/>
      <c r="F72" s="67"/>
      <c r="G72" s="67"/>
      <c r="H72" s="67"/>
      <c r="I72" s="68"/>
      <c r="J72" s="2" t="s">
        <v>15</v>
      </c>
      <c r="K72" s="30">
        <v>939</v>
      </c>
      <c r="L72" s="31">
        <v>7</v>
      </c>
      <c r="M72" s="31" t="s">
        <v>4</v>
      </c>
      <c r="N72" s="32" t="s">
        <v>4</v>
      </c>
      <c r="O72" s="33" t="s">
        <v>4</v>
      </c>
      <c r="P72" s="26">
        <v>8509.9</v>
      </c>
      <c r="Q72" s="34">
        <f>Q73</f>
        <v>0</v>
      </c>
      <c r="R72" s="34">
        <v>0</v>
      </c>
      <c r="S72" s="27">
        <v>0</v>
      </c>
      <c r="T72" s="27">
        <v>0</v>
      </c>
      <c r="U72" s="34" t="e">
        <f t="shared" si="4"/>
        <v>#DIV/0!</v>
      </c>
      <c r="V72" s="28" t="e">
        <f t="shared" si="10"/>
        <v>#DIV/0!</v>
      </c>
      <c r="W72" s="35"/>
    </row>
    <row r="73" spans="1:23" ht="15" hidden="1" x14ac:dyDescent="0.2">
      <c r="A73" s="20"/>
      <c r="B73" s="67">
        <v>800</v>
      </c>
      <c r="C73" s="67"/>
      <c r="D73" s="67"/>
      <c r="E73" s="67"/>
      <c r="F73" s="67"/>
      <c r="G73" s="67"/>
      <c r="H73" s="67"/>
      <c r="I73" s="68"/>
      <c r="J73" s="1" t="s">
        <v>14</v>
      </c>
      <c r="K73" s="30">
        <v>939</v>
      </c>
      <c r="L73" s="31">
        <v>7</v>
      </c>
      <c r="M73" s="31">
        <v>7</v>
      </c>
      <c r="N73" s="32" t="s">
        <v>4</v>
      </c>
      <c r="O73" s="33" t="s">
        <v>4</v>
      </c>
      <c r="P73" s="26">
        <v>8509.9</v>
      </c>
      <c r="Q73" s="34">
        <f>Q74</f>
        <v>0</v>
      </c>
      <c r="R73" s="34">
        <v>0</v>
      </c>
      <c r="S73" s="27">
        <v>0</v>
      </c>
      <c r="T73" s="27">
        <v>0</v>
      </c>
      <c r="U73" s="34" t="e">
        <f t="shared" si="4"/>
        <v>#DIV/0!</v>
      </c>
      <c r="V73" s="28" t="e">
        <f t="shared" si="10"/>
        <v>#DIV/0!</v>
      </c>
      <c r="W73" s="35"/>
    </row>
    <row r="74" spans="1:23" ht="15" hidden="1" x14ac:dyDescent="0.2">
      <c r="A74" s="20"/>
      <c r="B74" s="67">
        <v>804</v>
      </c>
      <c r="C74" s="67"/>
      <c r="D74" s="67"/>
      <c r="E74" s="67"/>
      <c r="F74" s="67"/>
      <c r="G74" s="67"/>
      <c r="H74" s="67"/>
      <c r="I74" s="68"/>
      <c r="J74" s="2" t="s">
        <v>5</v>
      </c>
      <c r="K74" s="30">
        <v>939</v>
      </c>
      <c r="L74" s="31">
        <v>7</v>
      </c>
      <c r="M74" s="31">
        <v>7</v>
      </c>
      <c r="N74" s="32" t="s">
        <v>1</v>
      </c>
      <c r="O74" s="33" t="s">
        <v>4</v>
      </c>
      <c r="P74" s="26">
        <v>8509.9</v>
      </c>
      <c r="Q74" s="34">
        <f>Q75</f>
        <v>0</v>
      </c>
      <c r="R74" s="34">
        <v>0</v>
      </c>
      <c r="S74" s="27">
        <v>0</v>
      </c>
      <c r="T74" s="27">
        <v>0</v>
      </c>
      <c r="U74" s="34" t="e">
        <f t="shared" si="4"/>
        <v>#DIV/0!</v>
      </c>
      <c r="V74" s="28" t="e">
        <f t="shared" si="10"/>
        <v>#DIV/0!</v>
      </c>
      <c r="W74" s="35"/>
    </row>
    <row r="75" spans="1:23" ht="30" hidden="1" x14ac:dyDescent="0.2">
      <c r="A75" s="20"/>
      <c r="B75" s="67" t="s">
        <v>1</v>
      </c>
      <c r="C75" s="67"/>
      <c r="D75" s="67"/>
      <c r="E75" s="67"/>
      <c r="F75" s="67"/>
      <c r="G75" s="67"/>
      <c r="H75" s="67"/>
      <c r="I75" s="68"/>
      <c r="J75" s="1" t="s">
        <v>3</v>
      </c>
      <c r="K75" s="30">
        <v>939</v>
      </c>
      <c r="L75" s="31">
        <v>7</v>
      </c>
      <c r="M75" s="31">
        <v>7</v>
      </c>
      <c r="N75" s="32" t="s">
        <v>1</v>
      </c>
      <c r="O75" s="33">
        <v>600</v>
      </c>
      <c r="P75" s="26">
        <v>8509.9</v>
      </c>
      <c r="Q75" s="34">
        <f>Q76</f>
        <v>0</v>
      </c>
      <c r="R75" s="34">
        <v>0</v>
      </c>
      <c r="S75" s="27">
        <v>0</v>
      </c>
      <c r="T75" s="27">
        <v>0</v>
      </c>
      <c r="U75" s="34" t="e">
        <f t="shared" ref="U75:U76" si="11">S75*100/Q75</f>
        <v>#DIV/0!</v>
      </c>
      <c r="V75" s="28" t="e">
        <f t="shared" si="10"/>
        <v>#DIV/0!</v>
      </c>
      <c r="W75" s="35"/>
    </row>
    <row r="76" spans="1:23" ht="15" hidden="1" x14ac:dyDescent="0.2">
      <c r="A76" s="20"/>
      <c r="B76" s="67">
        <v>600</v>
      </c>
      <c r="C76" s="67"/>
      <c r="D76" s="67"/>
      <c r="E76" s="67"/>
      <c r="F76" s="67"/>
      <c r="G76" s="67"/>
      <c r="H76" s="67"/>
      <c r="I76" s="68"/>
      <c r="J76" s="2" t="s">
        <v>2</v>
      </c>
      <c r="K76" s="30">
        <v>939</v>
      </c>
      <c r="L76" s="31">
        <v>7</v>
      </c>
      <c r="M76" s="31">
        <v>7</v>
      </c>
      <c r="N76" s="32" t="s">
        <v>1</v>
      </c>
      <c r="O76" s="33">
        <v>610</v>
      </c>
      <c r="P76" s="26">
        <v>8509.9</v>
      </c>
      <c r="Q76" s="34">
        <v>0</v>
      </c>
      <c r="R76" s="34">
        <v>0</v>
      </c>
      <c r="S76" s="27">
        <v>0</v>
      </c>
      <c r="T76" s="27">
        <v>0</v>
      </c>
      <c r="U76" s="34" t="e">
        <f t="shared" si="11"/>
        <v>#DIV/0!</v>
      </c>
      <c r="V76" s="28" t="e">
        <f t="shared" si="10"/>
        <v>#DIV/0!</v>
      </c>
      <c r="W76" s="35"/>
    </row>
    <row r="77" spans="1:23" ht="15" x14ac:dyDescent="0.2">
      <c r="A77" s="20"/>
      <c r="B77" s="67">
        <v>610</v>
      </c>
      <c r="C77" s="67"/>
      <c r="D77" s="67"/>
      <c r="E77" s="67"/>
      <c r="F77" s="67"/>
      <c r="G77" s="67"/>
      <c r="H77" s="67"/>
      <c r="I77" s="68"/>
      <c r="J77" s="1" t="s">
        <v>15</v>
      </c>
      <c r="K77" s="57">
        <v>939</v>
      </c>
      <c r="L77" s="23">
        <v>7</v>
      </c>
      <c r="M77" s="23" t="s">
        <v>4</v>
      </c>
      <c r="N77" s="24" t="s">
        <v>4</v>
      </c>
      <c r="O77" s="56" t="s">
        <v>4</v>
      </c>
      <c r="P77" s="59">
        <v>8509.9</v>
      </c>
      <c r="Q77" s="27">
        <f>Q78</f>
        <v>100</v>
      </c>
      <c r="R77" s="27">
        <v>0</v>
      </c>
      <c r="S77" s="27">
        <f>S78</f>
        <v>31.6</v>
      </c>
      <c r="T77" s="27">
        <v>0</v>
      </c>
      <c r="U77" s="27">
        <f t="shared" ref="U77:U91" si="12">S77*100/Q77</f>
        <v>31.6</v>
      </c>
      <c r="V77" s="28">
        <v>0</v>
      </c>
      <c r="W77" s="35"/>
    </row>
    <row r="78" spans="1:23" ht="30" x14ac:dyDescent="0.2">
      <c r="A78" s="20"/>
      <c r="B78" s="67">
        <v>1000</v>
      </c>
      <c r="C78" s="67"/>
      <c r="D78" s="67"/>
      <c r="E78" s="67"/>
      <c r="F78" s="67"/>
      <c r="G78" s="67"/>
      <c r="H78" s="67"/>
      <c r="I78" s="68"/>
      <c r="J78" s="2" t="s">
        <v>57</v>
      </c>
      <c r="K78" s="30">
        <v>939</v>
      </c>
      <c r="L78" s="31">
        <v>7</v>
      </c>
      <c r="M78" s="31">
        <v>5</v>
      </c>
      <c r="N78" s="32"/>
      <c r="O78" s="33"/>
      <c r="P78" s="26"/>
      <c r="Q78" s="34">
        <f>Q79</f>
        <v>100</v>
      </c>
      <c r="R78" s="34">
        <v>0</v>
      </c>
      <c r="S78" s="34">
        <f>S79</f>
        <v>31.6</v>
      </c>
      <c r="T78" s="34">
        <v>0</v>
      </c>
      <c r="U78" s="34">
        <f t="shared" si="12"/>
        <v>31.6</v>
      </c>
      <c r="V78" s="60">
        <v>0</v>
      </c>
      <c r="W78" s="35"/>
    </row>
    <row r="79" spans="1:23" ht="60" x14ac:dyDescent="0.2">
      <c r="A79" s="20"/>
      <c r="B79" s="67">
        <v>1001</v>
      </c>
      <c r="C79" s="67"/>
      <c r="D79" s="67"/>
      <c r="E79" s="67"/>
      <c r="F79" s="67"/>
      <c r="G79" s="67"/>
      <c r="H79" s="67"/>
      <c r="I79" s="68"/>
      <c r="J79" s="1" t="s">
        <v>60</v>
      </c>
      <c r="K79" s="30">
        <v>939</v>
      </c>
      <c r="L79" s="31">
        <v>7</v>
      </c>
      <c r="M79" s="31">
        <v>5</v>
      </c>
      <c r="N79" s="32" t="s">
        <v>28</v>
      </c>
      <c r="O79" s="33" t="s">
        <v>4</v>
      </c>
      <c r="P79" s="26">
        <v>700</v>
      </c>
      <c r="Q79" s="34">
        <f>Q80</f>
        <v>100</v>
      </c>
      <c r="R79" s="34">
        <v>0</v>
      </c>
      <c r="S79" s="34">
        <f>S80</f>
        <v>31.6</v>
      </c>
      <c r="T79" s="34">
        <v>0</v>
      </c>
      <c r="U79" s="34">
        <f t="shared" si="12"/>
        <v>31.6</v>
      </c>
      <c r="V79" s="60">
        <v>0</v>
      </c>
      <c r="W79" s="35"/>
    </row>
    <row r="80" spans="1:23" ht="30" x14ac:dyDescent="0.2">
      <c r="A80" s="20"/>
      <c r="B80" s="67" t="s">
        <v>1</v>
      </c>
      <c r="C80" s="67"/>
      <c r="D80" s="67"/>
      <c r="E80" s="67"/>
      <c r="F80" s="67"/>
      <c r="G80" s="67"/>
      <c r="H80" s="67"/>
      <c r="I80" s="68"/>
      <c r="J80" s="2" t="s">
        <v>18</v>
      </c>
      <c r="K80" s="30">
        <v>939</v>
      </c>
      <c r="L80" s="31">
        <v>7</v>
      </c>
      <c r="M80" s="31">
        <v>5</v>
      </c>
      <c r="N80" s="32" t="s">
        <v>28</v>
      </c>
      <c r="O80" s="33">
        <v>200</v>
      </c>
      <c r="P80" s="26">
        <v>700</v>
      </c>
      <c r="Q80" s="34">
        <f>Q81</f>
        <v>100</v>
      </c>
      <c r="R80" s="34">
        <v>0</v>
      </c>
      <c r="S80" s="34">
        <f>S81</f>
        <v>31.6</v>
      </c>
      <c r="T80" s="34">
        <v>0</v>
      </c>
      <c r="U80" s="34">
        <f t="shared" si="12"/>
        <v>31.6</v>
      </c>
      <c r="V80" s="60">
        <v>0</v>
      </c>
      <c r="W80" s="35"/>
    </row>
    <row r="81" spans="1:23" ht="30" x14ac:dyDescent="0.2">
      <c r="A81" s="20"/>
      <c r="B81" s="67">
        <v>300</v>
      </c>
      <c r="C81" s="67"/>
      <c r="D81" s="67"/>
      <c r="E81" s="67"/>
      <c r="F81" s="67"/>
      <c r="G81" s="67"/>
      <c r="H81" s="67"/>
      <c r="I81" s="68"/>
      <c r="J81" s="1" t="s">
        <v>17</v>
      </c>
      <c r="K81" s="30">
        <v>939</v>
      </c>
      <c r="L81" s="31">
        <v>7</v>
      </c>
      <c r="M81" s="31">
        <v>5</v>
      </c>
      <c r="N81" s="32" t="s">
        <v>28</v>
      </c>
      <c r="O81" s="33">
        <v>240</v>
      </c>
      <c r="P81" s="26">
        <v>700</v>
      </c>
      <c r="Q81" s="34">
        <v>100</v>
      </c>
      <c r="R81" s="34">
        <v>0</v>
      </c>
      <c r="S81" s="34">
        <v>31.6</v>
      </c>
      <c r="T81" s="34">
        <v>0</v>
      </c>
      <c r="U81" s="34">
        <f t="shared" si="12"/>
        <v>31.6</v>
      </c>
      <c r="V81" s="60">
        <v>0</v>
      </c>
      <c r="W81" s="35"/>
    </row>
    <row r="82" spans="1:23" ht="15" x14ac:dyDescent="0.2">
      <c r="A82" s="20"/>
      <c r="B82" s="67">
        <v>320</v>
      </c>
      <c r="C82" s="67"/>
      <c r="D82" s="67"/>
      <c r="E82" s="67"/>
      <c r="F82" s="67"/>
      <c r="G82" s="67"/>
      <c r="H82" s="67"/>
      <c r="I82" s="68"/>
      <c r="J82" s="2" t="s">
        <v>13</v>
      </c>
      <c r="K82" s="57">
        <v>939</v>
      </c>
      <c r="L82" s="23">
        <v>8</v>
      </c>
      <c r="M82" s="23" t="s">
        <v>4</v>
      </c>
      <c r="N82" s="24" t="s">
        <v>4</v>
      </c>
      <c r="O82" s="56" t="s">
        <v>4</v>
      </c>
      <c r="P82" s="59">
        <v>484.8</v>
      </c>
      <c r="Q82" s="27">
        <f>Q83</f>
        <v>10610</v>
      </c>
      <c r="R82" s="27">
        <v>0</v>
      </c>
      <c r="S82" s="27">
        <f>S83</f>
        <v>10610</v>
      </c>
      <c r="T82" s="27">
        <v>0</v>
      </c>
      <c r="U82" s="27">
        <f t="shared" si="12"/>
        <v>100</v>
      </c>
      <c r="V82" s="28">
        <v>0</v>
      </c>
      <c r="W82" s="35"/>
    </row>
    <row r="83" spans="1:23" ht="15" x14ac:dyDescent="0.2">
      <c r="A83" s="20"/>
      <c r="B83" s="67">
        <v>1100</v>
      </c>
      <c r="C83" s="67"/>
      <c r="D83" s="67"/>
      <c r="E83" s="67"/>
      <c r="F83" s="67"/>
      <c r="G83" s="67"/>
      <c r="H83" s="67"/>
      <c r="I83" s="68"/>
      <c r="J83" s="1" t="s">
        <v>12</v>
      </c>
      <c r="K83" s="30">
        <v>939</v>
      </c>
      <c r="L83" s="31">
        <v>8</v>
      </c>
      <c r="M83" s="31">
        <v>4</v>
      </c>
      <c r="N83" s="32" t="s">
        <v>4</v>
      </c>
      <c r="O83" s="33" t="s">
        <v>4</v>
      </c>
      <c r="P83" s="26">
        <v>484.8</v>
      </c>
      <c r="Q83" s="34">
        <f>Q84</f>
        <v>10610</v>
      </c>
      <c r="R83" s="34">
        <v>0</v>
      </c>
      <c r="S83" s="34">
        <f>S84</f>
        <v>10610</v>
      </c>
      <c r="T83" s="34">
        <v>0</v>
      </c>
      <c r="U83" s="34">
        <f t="shared" si="12"/>
        <v>100</v>
      </c>
      <c r="V83" s="60">
        <v>0</v>
      </c>
      <c r="W83" s="35"/>
    </row>
    <row r="84" spans="1:23" ht="15" x14ac:dyDescent="0.2">
      <c r="A84" s="20"/>
      <c r="B84" s="67">
        <v>1101</v>
      </c>
      <c r="C84" s="67"/>
      <c r="D84" s="67"/>
      <c r="E84" s="67"/>
      <c r="F84" s="67"/>
      <c r="G84" s="67"/>
      <c r="H84" s="67"/>
      <c r="I84" s="68"/>
      <c r="J84" s="2" t="s">
        <v>5</v>
      </c>
      <c r="K84" s="30">
        <v>939</v>
      </c>
      <c r="L84" s="31">
        <v>8</v>
      </c>
      <c r="M84" s="31">
        <v>4</v>
      </c>
      <c r="N84" s="32" t="s">
        <v>1</v>
      </c>
      <c r="O84" s="33" t="s">
        <v>4</v>
      </c>
      <c r="P84" s="26">
        <v>484.8</v>
      </c>
      <c r="Q84" s="34">
        <f>Q85</f>
        <v>10610</v>
      </c>
      <c r="R84" s="34">
        <v>0</v>
      </c>
      <c r="S84" s="34">
        <f>S85</f>
        <v>10610</v>
      </c>
      <c r="T84" s="34">
        <v>0</v>
      </c>
      <c r="U84" s="34">
        <f t="shared" si="12"/>
        <v>100</v>
      </c>
      <c r="V84" s="60">
        <v>0</v>
      </c>
      <c r="W84" s="35"/>
    </row>
    <row r="85" spans="1:23" ht="30" x14ac:dyDescent="0.2">
      <c r="A85" s="20"/>
      <c r="B85" s="67" t="s">
        <v>1</v>
      </c>
      <c r="C85" s="67"/>
      <c r="D85" s="67"/>
      <c r="E85" s="67"/>
      <c r="F85" s="67"/>
      <c r="G85" s="67"/>
      <c r="H85" s="67"/>
      <c r="I85" s="68"/>
      <c r="J85" s="1" t="s">
        <v>3</v>
      </c>
      <c r="K85" s="30">
        <v>939</v>
      </c>
      <c r="L85" s="31">
        <v>8</v>
      </c>
      <c r="M85" s="31">
        <v>4</v>
      </c>
      <c r="N85" s="32" t="s">
        <v>1</v>
      </c>
      <c r="O85" s="33">
        <v>600</v>
      </c>
      <c r="P85" s="26">
        <v>484.8</v>
      </c>
      <c r="Q85" s="34">
        <f>Q86</f>
        <v>10610</v>
      </c>
      <c r="R85" s="34">
        <v>0</v>
      </c>
      <c r="S85" s="34">
        <f>S86</f>
        <v>10610</v>
      </c>
      <c r="T85" s="34">
        <v>0</v>
      </c>
      <c r="U85" s="34">
        <f t="shared" si="12"/>
        <v>100</v>
      </c>
      <c r="V85" s="60">
        <v>0</v>
      </c>
      <c r="W85" s="35"/>
    </row>
    <row r="86" spans="1:23" ht="15" x14ac:dyDescent="0.2">
      <c r="A86" s="20"/>
      <c r="B86" s="67">
        <v>600</v>
      </c>
      <c r="C86" s="67"/>
      <c r="D86" s="67"/>
      <c r="E86" s="67"/>
      <c r="F86" s="67"/>
      <c r="G86" s="67"/>
      <c r="H86" s="67"/>
      <c r="I86" s="68"/>
      <c r="J86" s="2" t="s">
        <v>2</v>
      </c>
      <c r="K86" s="30">
        <v>939</v>
      </c>
      <c r="L86" s="31">
        <v>8</v>
      </c>
      <c r="M86" s="31">
        <v>4</v>
      </c>
      <c r="N86" s="32" t="s">
        <v>1</v>
      </c>
      <c r="O86" s="33">
        <v>610</v>
      </c>
      <c r="P86" s="26">
        <v>484.8</v>
      </c>
      <c r="Q86" s="34">
        <v>10610</v>
      </c>
      <c r="R86" s="34">
        <v>0</v>
      </c>
      <c r="S86" s="34">
        <v>10610</v>
      </c>
      <c r="T86" s="34">
        <v>0</v>
      </c>
      <c r="U86" s="34">
        <f t="shared" si="12"/>
        <v>100</v>
      </c>
      <c r="V86" s="60">
        <v>0</v>
      </c>
      <c r="W86" s="35"/>
    </row>
    <row r="87" spans="1:23" ht="28.5" customHeight="1" x14ac:dyDescent="0.2">
      <c r="A87" s="20"/>
      <c r="B87" s="67">
        <v>610</v>
      </c>
      <c r="C87" s="67"/>
      <c r="D87" s="67"/>
      <c r="E87" s="67"/>
      <c r="F87" s="67"/>
      <c r="G87" s="67"/>
      <c r="H87" s="67"/>
      <c r="I87" s="68"/>
      <c r="J87" s="1" t="s">
        <v>11</v>
      </c>
      <c r="K87" s="57">
        <v>939</v>
      </c>
      <c r="L87" s="23">
        <v>10</v>
      </c>
      <c r="M87" s="23" t="s">
        <v>4</v>
      </c>
      <c r="N87" s="24" t="s">
        <v>4</v>
      </c>
      <c r="O87" s="56" t="s">
        <v>4</v>
      </c>
      <c r="P87" s="59">
        <v>350</v>
      </c>
      <c r="Q87" s="27">
        <f>Q88</f>
        <v>160.30000000000001</v>
      </c>
      <c r="R87" s="27">
        <v>0</v>
      </c>
      <c r="S87" s="27">
        <f>S88</f>
        <v>160.30000000000001</v>
      </c>
      <c r="T87" s="27">
        <v>0</v>
      </c>
      <c r="U87" s="27">
        <f t="shared" si="12"/>
        <v>100</v>
      </c>
      <c r="V87" s="28">
        <v>0</v>
      </c>
      <c r="W87" s="35"/>
    </row>
    <row r="88" spans="1:23" ht="28.5" customHeight="1" x14ac:dyDescent="0.2">
      <c r="A88" s="37"/>
      <c r="B88" s="38"/>
      <c r="C88" s="33"/>
      <c r="D88" s="30"/>
      <c r="E88" s="30"/>
      <c r="F88" s="30"/>
      <c r="G88" s="33"/>
      <c r="H88" s="38"/>
      <c r="I88" s="30"/>
      <c r="J88" s="39" t="s">
        <v>10</v>
      </c>
      <c r="K88" s="40">
        <v>939</v>
      </c>
      <c r="L88" s="41">
        <v>10</v>
      </c>
      <c r="M88" s="41">
        <v>1</v>
      </c>
      <c r="N88" s="42" t="s">
        <v>4</v>
      </c>
      <c r="O88" s="40" t="s">
        <v>4</v>
      </c>
      <c r="P88" s="37">
        <v>350</v>
      </c>
      <c r="Q88" s="43">
        <f>Q89</f>
        <v>160.30000000000001</v>
      </c>
      <c r="R88" s="43">
        <v>0</v>
      </c>
      <c r="S88" s="34">
        <f>S89</f>
        <v>160.30000000000001</v>
      </c>
      <c r="T88" s="34">
        <v>0</v>
      </c>
      <c r="U88" s="34">
        <f t="shared" si="12"/>
        <v>100</v>
      </c>
      <c r="V88" s="60">
        <v>0</v>
      </c>
      <c r="W88" s="37"/>
    </row>
    <row r="89" spans="1:23" ht="28.5" customHeight="1" x14ac:dyDescent="0.2">
      <c r="A89" s="37"/>
      <c r="B89" s="38"/>
      <c r="C89" s="33"/>
      <c r="D89" s="30"/>
      <c r="E89" s="30"/>
      <c r="F89" s="30"/>
      <c r="G89" s="33"/>
      <c r="H89" s="38"/>
      <c r="I89" s="30"/>
      <c r="J89" s="39" t="s">
        <v>5</v>
      </c>
      <c r="K89" s="40">
        <v>939</v>
      </c>
      <c r="L89" s="41">
        <v>10</v>
      </c>
      <c r="M89" s="41">
        <v>1</v>
      </c>
      <c r="N89" s="42" t="s">
        <v>1</v>
      </c>
      <c r="O89" s="40" t="s">
        <v>4</v>
      </c>
      <c r="P89" s="37">
        <v>350</v>
      </c>
      <c r="Q89" s="43">
        <f>Q90</f>
        <v>160.30000000000001</v>
      </c>
      <c r="R89" s="43">
        <v>0</v>
      </c>
      <c r="S89" s="34">
        <f>S90</f>
        <v>160.30000000000001</v>
      </c>
      <c r="T89" s="34">
        <v>0</v>
      </c>
      <c r="U89" s="34">
        <f t="shared" si="12"/>
        <v>100</v>
      </c>
      <c r="V89" s="60">
        <v>0</v>
      </c>
      <c r="W89" s="37"/>
    </row>
    <row r="90" spans="1:23" ht="28.5" customHeight="1" x14ac:dyDescent="0.2">
      <c r="A90" s="37"/>
      <c r="B90" s="38"/>
      <c r="C90" s="33"/>
      <c r="D90" s="30"/>
      <c r="E90" s="30"/>
      <c r="F90" s="30"/>
      <c r="G90" s="33"/>
      <c r="H90" s="38"/>
      <c r="I90" s="30"/>
      <c r="J90" s="39" t="s">
        <v>9</v>
      </c>
      <c r="K90" s="40">
        <v>939</v>
      </c>
      <c r="L90" s="41">
        <v>10</v>
      </c>
      <c r="M90" s="41">
        <v>1</v>
      </c>
      <c r="N90" s="42" t="s">
        <v>1</v>
      </c>
      <c r="O90" s="40">
        <v>300</v>
      </c>
      <c r="P90" s="37">
        <v>350</v>
      </c>
      <c r="Q90" s="43">
        <f>Q91</f>
        <v>160.30000000000001</v>
      </c>
      <c r="R90" s="43">
        <v>0</v>
      </c>
      <c r="S90" s="34">
        <f>S91</f>
        <v>160.30000000000001</v>
      </c>
      <c r="T90" s="34">
        <v>0</v>
      </c>
      <c r="U90" s="34">
        <f t="shared" si="12"/>
        <v>100</v>
      </c>
      <c r="V90" s="60">
        <v>0</v>
      </c>
      <c r="W90" s="37"/>
    </row>
    <row r="91" spans="1:23" ht="30.75" customHeight="1" x14ac:dyDescent="0.2">
      <c r="A91" s="37"/>
      <c r="B91" s="38"/>
      <c r="C91" s="33"/>
      <c r="D91" s="30"/>
      <c r="E91" s="30"/>
      <c r="F91" s="30"/>
      <c r="G91" s="33"/>
      <c r="H91" s="38"/>
      <c r="I91" s="30"/>
      <c r="J91" s="39" t="s">
        <v>8</v>
      </c>
      <c r="K91" s="40">
        <v>939</v>
      </c>
      <c r="L91" s="41">
        <v>10</v>
      </c>
      <c r="M91" s="41">
        <v>1</v>
      </c>
      <c r="N91" s="42" t="s">
        <v>1</v>
      </c>
      <c r="O91" s="40">
        <v>320</v>
      </c>
      <c r="P91" s="37">
        <v>350</v>
      </c>
      <c r="Q91" s="43">
        <v>160.30000000000001</v>
      </c>
      <c r="R91" s="43">
        <v>0</v>
      </c>
      <c r="S91" s="34">
        <v>160.30000000000001</v>
      </c>
      <c r="T91" s="34">
        <v>0</v>
      </c>
      <c r="U91" s="34">
        <f t="shared" si="12"/>
        <v>100</v>
      </c>
      <c r="V91" s="60">
        <v>0</v>
      </c>
      <c r="W91" s="37"/>
    </row>
    <row r="92" spans="1:23" ht="15.75" hidden="1" customHeight="1" x14ac:dyDescent="0.2">
      <c r="A92" s="37"/>
      <c r="B92" s="38"/>
      <c r="C92" s="33"/>
      <c r="D92" s="30"/>
      <c r="E92" s="30"/>
      <c r="F92" s="30"/>
      <c r="G92" s="33"/>
      <c r="H92" s="38"/>
      <c r="I92" s="30"/>
      <c r="J92" s="39" t="s">
        <v>7</v>
      </c>
      <c r="K92" s="40">
        <v>939</v>
      </c>
      <c r="L92" s="41">
        <v>11</v>
      </c>
      <c r="M92" s="41" t="s">
        <v>4</v>
      </c>
      <c r="N92" s="42" t="s">
        <v>4</v>
      </c>
      <c r="O92" s="40" t="s">
        <v>4</v>
      </c>
      <c r="P92" s="37">
        <v>148</v>
      </c>
      <c r="Q92" s="43">
        <f>Q93</f>
        <v>0</v>
      </c>
      <c r="R92" s="43">
        <v>0</v>
      </c>
      <c r="S92" s="43">
        <f>S93</f>
        <v>0</v>
      </c>
      <c r="T92" s="43">
        <v>0</v>
      </c>
      <c r="U92" s="43"/>
      <c r="V92" s="28" t="e">
        <f t="shared" si="10"/>
        <v>#DIV/0!</v>
      </c>
      <c r="W92" s="37"/>
    </row>
    <row r="93" spans="1:23" ht="15.75" hidden="1" customHeight="1" x14ac:dyDescent="0.2">
      <c r="A93" s="37"/>
      <c r="B93" s="38"/>
      <c r="C93" s="33"/>
      <c r="D93" s="30"/>
      <c r="E93" s="30"/>
      <c r="F93" s="30"/>
      <c r="G93" s="33"/>
      <c r="H93" s="38"/>
      <c r="I93" s="30"/>
      <c r="J93" s="39" t="s">
        <v>6</v>
      </c>
      <c r="K93" s="40">
        <v>939</v>
      </c>
      <c r="L93" s="41">
        <v>11</v>
      </c>
      <c r="M93" s="41">
        <v>1</v>
      </c>
      <c r="N93" s="42" t="s">
        <v>4</v>
      </c>
      <c r="O93" s="40" t="s">
        <v>4</v>
      </c>
      <c r="P93" s="37">
        <v>148</v>
      </c>
      <c r="Q93" s="43">
        <f>Q94</f>
        <v>0</v>
      </c>
      <c r="R93" s="43">
        <v>0</v>
      </c>
      <c r="S93" s="43">
        <f>S94</f>
        <v>0</v>
      </c>
      <c r="T93" s="43">
        <v>0</v>
      </c>
      <c r="U93" s="43"/>
      <c r="V93" s="28" t="e">
        <f t="shared" si="10"/>
        <v>#DIV/0!</v>
      </c>
      <c r="W93" s="37"/>
    </row>
    <row r="94" spans="1:23" ht="15" hidden="1" x14ac:dyDescent="0.2">
      <c r="A94" s="37"/>
      <c r="B94" s="38"/>
      <c r="C94" s="33"/>
      <c r="D94" s="30"/>
      <c r="E94" s="30"/>
      <c r="F94" s="30"/>
      <c r="G94" s="33"/>
      <c r="H94" s="38"/>
      <c r="I94" s="30"/>
      <c r="J94" s="39" t="s">
        <v>5</v>
      </c>
      <c r="K94" s="40">
        <v>939</v>
      </c>
      <c r="L94" s="41">
        <v>11</v>
      </c>
      <c r="M94" s="41">
        <v>1</v>
      </c>
      <c r="N94" s="42" t="s">
        <v>1</v>
      </c>
      <c r="O94" s="40" t="s">
        <v>4</v>
      </c>
      <c r="P94" s="37">
        <v>148</v>
      </c>
      <c r="Q94" s="43">
        <f>Q95</f>
        <v>0</v>
      </c>
      <c r="R94" s="43">
        <v>0</v>
      </c>
      <c r="S94" s="43">
        <f>S95</f>
        <v>0</v>
      </c>
      <c r="T94" s="43">
        <v>0</v>
      </c>
      <c r="U94" s="43"/>
      <c r="V94" s="28" t="e">
        <f t="shared" si="10"/>
        <v>#DIV/0!</v>
      </c>
      <c r="W94" s="37"/>
    </row>
    <row r="95" spans="1:23" ht="30" hidden="1" x14ac:dyDescent="0.2">
      <c r="A95" s="37"/>
      <c r="B95" s="38"/>
      <c r="C95" s="33"/>
      <c r="D95" s="30"/>
      <c r="E95" s="30"/>
      <c r="F95" s="30"/>
      <c r="G95" s="33"/>
      <c r="H95" s="38"/>
      <c r="I95" s="30"/>
      <c r="J95" s="39" t="s">
        <v>3</v>
      </c>
      <c r="K95" s="40">
        <v>939</v>
      </c>
      <c r="L95" s="41">
        <v>11</v>
      </c>
      <c r="M95" s="41">
        <v>1</v>
      </c>
      <c r="N95" s="42" t="s">
        <v>1</v>
      </c>
      <c r="O95" s="40">
        <v>600</v>
      </c>
      <c r="P95" s="37">
        <v>148</v>
      </c>
      <c r="Q95" s="43">
        <f>Q96</f>
        <v>0</v>
      </c>
      <c r="R95" s="43">
        <v>0</v>
      </c>
      <c r="S95" s="43">
        <f>S96</f>
        <v>0</v>
      </c>
      <c r="T95" s="43">
        <v>0</v>
      </c>
      <c r="U95" s="43"/>
      <c r="V95" s="28" t="e">
        <f t="shared" si="10"/>
        <v>#DIV/0!</v>
      </c>
      <c r="W95" s="37"/>
    </row>
    <row r="96" spans="1:23" ht="15" hidden="1" x14ac:dyDescent="0.2">
      <c r="A96" s="37"/>
      <c r="B96" s="38"/>
      <c r="C96" s="33"/>
      <c r="D96" s="30"/>
      <c r="E96" s="30"/>
      <c r="F96" s="30"/>
      <c r="G96" s="33"/>
      <c r="H96" s="38"/>
      <c r="I96" s="30"/>
      <c r="J96" s="39" t="s">
        <v>2</v>
      </c>
      <c r="K96" s="40">
        <v>939</v>
      </c>
      <c r="L96" s="41">
        <v>11</v>
      </c>
      <c r="M96" s="41">
        <v>1</v>
      </c>
      <c r="N96" s="42" t="s">
        <v>1</v>
      </c>
      <c r="O96" s="40">
        <v>610</v>
      </c>
      <c r="P96" s="37">
        <v>148</v>
      </c>
      <c r="Q96" s="43">
        <v>0</v>
      </c>
      <c r="R96" s="43">
        <v>0</v>
      </c>
      <c r="S96" s="43">
        <v>0</v>
      </c>
      <c r="T96" s="43">
        <v>0</v>
      </c>
      <c r="U96" s="43"/>
      <c r="V96" s="28" t="e">
        <f t="shared" si="10"/>
        <v>#DIV/0!</v>
      </c>
      <c r="W96" s="37"/>
    </row>
    <row r="97" spans="1:23" ht="15.75" x14ac:dyDescent="0.25">
      <c r="A97" s="3"/>
      <c r="B97" s="44"/>
      <c r="C97" s="45"/>
      <c r="D97" s="46"/>
      <c r="E97" s="46"/>
      <c r="F97" s="46"/>
      <c r="G97" s="45"/>
      <c r="H97" s="44"/>
      <c r="I97" s="45"/>
      <c r="J97" s="47" t="s">
        <v>0</v>
      </c>
      <c r="K97" s="48"/>
      <c r="L97" s="48"/>
      <c r="M97" s="48"/>
      <c r="N97" s="49"/>
      <c r="O97" s="50"/>
      <c r="P97" s="3"/>
      <c r="Q97" s="51">
        <f>Q11+Q42+Q50+Q58+Q72+Q82+Q87+Q92+Q77+Z40</f>
        <v>198836.09999999998</v>
      </c>
      <c r="R97" s="51">
        <f t="shared" ref="R97:T97" si="13">R11+R42+R50+R58+R72+R82+R87+R92+R77+AA40</f>
        <v>7704.3</v>
      </c>
      <c r="S97" s="51">
        <f t="shared" si="13"/>
        <v>192844.6</v>
      </c>
      <c r="T97" s="51">
        <f t="shared" si="13"/>
        <v>7704.3</v>
      </c>
      <c r="U97" s="52">
        <f>S97*100/Q97</f>
        <v>96.986714183189079</v>
      </c>
      <c r="V97" s="53">
        <f t="shared" ref="V97" si="14">T97*100/R97</f>
        <v>100</v>
      </c>
      <c r="W97" s="3"/>
    </row>
    <row r="100" spans="1:23" x14ac:dyDescent="0.2">
      <c r="S100" s="36"/>
    </row>
  </sheetData>
  <mergeCells count="83">
    <mergeCell ref="B72:I72"/>
    <mergeCell ref="B87:I87"/>
    <mergeCell ref="B60:I60"/>
    <mergeCell ref="B62:I62"/>
    <mergeCell ref="B67:I67"/>
    <mergeCell ref="B81:I81"/>
    <mergeCell ref="B76:I76"/>
    <mergeCell ref="B71:I71"/>
    <mergeCell ref="B74:I74"/>
    <mergeCell ref="B70:I70"/>
    <mergeCell ref="B68:I68"/>
    <mergeCell ref="B73:I73"/>
    <mergeCell ref="B86:I86"/>
    <mergeCell ref="B82:I82"/>
    <mergeCell ref="B85:I85"/>
    <mergeCell ref="B69:I69"/>
    <mergeCell ref="B66:I66"/>
    <mergeCell ref="B65:I65"/>
    <mergeCell ref="B52:I52"/>
    <mergeCell ref="B57:I57"/>
    <mergeCell ref="B61:I61"/>
    <mergeCell ref="B54:I54"/>
    <mergeCell ref="B75:I75"/>
    <mergeCell ref="B77:I77"/>
    <mergeCell ref="B83:I83"/>
    <mergeCell ref="B79:I79"/>
    <mergeCell ref="B84:I84"/>
    <mergeCell ref="B80:I80"/>
    <mergeCell ref="B78:I78"/>
    <mergeCell ref="B42:I42"/>
    <mergeCell ref="B59:I59"/>
    <mergeCell ref="B47:I47"/>
    <mergeCell ref="B45:I45"/>
    <mergeCell ref="B43:I43"/>
    <mergeCell ref="B55:I55"/>
    <mergeCell ref="B44:I44"/>
    <mergeCell ref="B46:I46"/>
    <mergeCell ref="B50:I50"/>
    <mergeCell ref="B53:I53"/>
    <mergeCell ref="B49:I49"/>
    <mergeCell ref="B48:I48"/>
    <mergeCell ref="B58:I58"/>
    <mergeCell ref="B51:I51"/>
    <mergeCell ref="B56:I56"/>
    <mergeCell ref="B34:I34"/>
    <mergeCell ref="B39:I39"/>
    <mergeCell ref="B24:I24"/>
    <mergeCell ref="B28:I28"/>
    <mergeCell ref="B25:I25"/>
    <mergeCell ref="B30:I30"/>
    <mergeCell ref="B37:I37"/>
    <mergeCell ref="B29:I29"/>
    <mergeCell ref="B31:I31"/>
    <mergeCell ref="B33:I33"/>
    <mergeCell ref="B32:I32"/>
    <mergeCell ref="B35:I35"/>
    <mergeCell ref="B26:I26"/>
    <mergeCell ref="B41:I41"/>
    <mergeCell ref="I7:I8"/>
    <mergeCell ref="K7:K8"/>
    <mergeCell ref="L7:O7"/>
    <mergeCell ref="B10:I10"/>
    <mergeCell ref="B16:I16"/>
    <mergeCell ref="B11:I11"/>
    <mergeCell ref="B19:I19"/>
    <mergeCell ref="B23:I23"/>
    <mergeCell ref="B17:I17"/>
    <mergeCell ref="B18:I18"/>
    <mergeCell ref="B20:I20"/>
    <mergeCell ref="B22:I22"/>
    <mergeCell ref="B40:I40"/>
    <mergeCell ref="B38:I38"/>
    <mergeCell ref="B27:I27"/>
    <mergeCell ref="J1:V1"/>
    <mergeCell ref="J2:V2"/>
    <mergeCell ref="J3:V3"/>
    <mergeCell ref="J4:V4"/>
    <mergeCell ref="S7:T7"/>
    <mergeCell ref="X12:Y12"/>
    <mergeCell ref="U7:V7"/>
    <mergeCell ref="J5:V5"/>
    <mergeCell ref="Q7:R7"/>
    <mergeCell ref="J7:J8"/>
  </mergeCells>
  <pageMargins left="0.9055118110236221" right="0.51181102362204722" top="0.98425196850393704" bottom="0.55118110236220474" header="0.31496062992125984" footer="0.31496062992125984"/>
  <pageSetup paperSize="9" scale="66" fitToHeight="0" orientation="landscape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</vt:lpstr>
      <vt:lpstr>Новый_1!Область_печати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Киселева Марина Анатольевна</cp:lastModifiedBy>
  <cp:lastPrinted>2023-02-13T10:41:38Z</cp:lastPrinted>
  <dcterms:created xsi:type="dcterms:W3CDTF">2019-09-12T04:59:54Z</dcterms:created>
  <dcterms:modified xsi:type="dcterms:W3CDTF">2023-02-22T05:45:56Z</dcterms:modified>
</cp:coreProperties>
</file>