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Чегодайкина\Проект бюджета 2023\"/>
    </mc:Choice>
  </mc:AlternateContent>
  <bookViews>
    <workbookView xWindow="0" yWindow="0" windowWidth="28800" windowHeight="12435"/>
  </bookViews>
  <sheets>
    <sheet name="Куйб" sheetId="2" r:id="rId1"/>
  </sheets>
  <calcPr calcId="152511"/>
</workbook>
</file>

<file path=xl/calcChain.xml><?xml version="1.0" encoding="utf-8"?>
<calcChain xmlns="http://schemas.openxmlformats.org/spreadsheetml/2006/main">
  <c r="V59" i="2" l="1"/>
  <c r="V74" i="2" l="1"/>
  <c r="V73" i="2" s="1"/>
  <c r="V71" i="2" s="1"/>
  <c r="V72" i="2" l="1"/>
  <c r="V69" i="2"/>
  <c r="V68" i="2" s="1"/>
  <c r="S61" i="2" l="1"/>
  <c r="T86" i="2" s="1"/>
  <c r="T69" i="2"/>
  <c r="T68" i="2" s="1"/>
  <c r="T13" i="2" l="1"/>
  <c r="Q64" i="2"/>
  <c r="V64" i="2" l="1"/>
  <c r="Q80" i="2" l="1"/>
  <c r="Q21" i="2" l="1"/>
  <c r="V35" i="2"/>
  <c r="Q35" i="2"/>
  <c r="V80" i="2"/>
  <c r="Q69" i="2" l="1"/>
  <c r="Q68" i="2" s="1"/>
  <c r="V54" i="2"/>
  <c r="V53" i="2" s="1"/>
  <c r="V52" i="2" s="1"/>
  <c r="V51" i="2" s="1"/>
  <c r="Q54" i="2"/>
  <c r="Q53" i="2" s="1"/>
  <c r="Q52" i="2" s="1"/>
  <c r="Q51" i="2" s="1"/>
  <c r="V21" i="2"/>
  <c r="Y74" i="2" l="1"/>
  <c r="Y73" i="2" s="1"/>
  <c r="X74" i="2"/>
  <c r="X73" i="2" s="1"/>
  <c r="W74" i="2"/>
  <c r="W73" i="2" s="1"/>
  <c r="U74" i="2"/>
  <c r="U73" i="2" s="1"/>
  <c r="T74" i="2"/>
  <c r="T73" i="2" s="1"/>
  <c r="S74" i="2"/>
  <c r="S73" i="2" s="1"/>
  <c r="R74" i="2"/>
  <c r="R73" i="2" s="1"/>
  <c r="Q74" i="2"/>
  <c r="Q73" i="2" s="1"/>
  <c r="Q72" i="2" s="1"/>
  <c r="Y17" i="2" l="1"/>
  <c r="Y16" i="2" s="1"/>
  <c r="Y15" i="2" s="1"/>
  <c r="X17" i="2"/>
  <c r="W17" i="2"/>
  <c r="V17" i="2"/>
  <c r="V16" i="2" s="1"/>
  <c r="V15" i="2" s="1"/>
  <c r="U17" i="2"/>
  <c r="T17" i="2"/>
  <c r="S17" i="2"/>
  <c r="R17" i="2"/>
  <c r="Q17" i="2"/>
  <c r="Q16" i="2" s="1"/>
  <c r="Q15" i="2" s="1"/>
  <c r="R79" i="2" l="1"/>
  <c r="R78" i="2" s="1"/>
  <c r="R77" i="2" s="1"/>
  <c r="R76" i="2" s="1"/>
  <c r="S79" i="2"/>
  <c r="S78" i="2" s="1"/>
  <c r="S77" i="2" s="1"/>
  <c r="S76" i="2" s="1"/>
  <c r="T79" i="2"/>
  <c r="T78" i="2" s="1"/>
  <c r="T77" i="2" s="1"/>
  <c r="T76" i="2" s="1"/>
  <c r="U79" i="2"/>
  <c r="U78" i="2" s="1"/>
  <c r="U77" i="2" s="1"/>
  <c r="U76" i="2" s="1"/>
  <c r="V79" i="2"/>
  <c r="V78" i="2" s="1"/>
  <c r="V77" i="2" s="1"/>
  <c r="V76" i="2" s="1"/>
  <c r="W79" i="2"/>
  <c r="W78" i="2" s="1"/>
  <c r="W77" i="2" s="1"/>
  <c r="W76" i="2" s="1"/>
  <c r="X79" i="2"/>
  <c r="X78" i="2" s="1"/>
  <c r="X77" i="2" s="1"/>
  <c r="X76" i="2" s="1"/>
  <c r="Y79" i="2"/>
  <c r="Y78" i="2" s="1"/>
  <c r="Y77" i="2" s="1"/>
  <c r="Y76" i="2" s="1"/>
  <c r="Q79" i="2"/>
  <c r="Q78" i="2" s="1"/>
  <c r="Q77" i="2" s="1"/>
  <c r="Q76" i="2" s="1"/>
  <c r="R84" i="2"/>
  <c r="R83" i="2" s="1"/>
  <c r="R82" i="2" s="1"/>
  <c r="R81" i="2" s="1"/>
  <c r="S84" i="2"/>
  <c r="S83" i="2" s="1"/>
  <c r="S82" i="2" s="1"/>
  <c r="S81" i="2" s="1"/>
  <c r="T84" i="2"/>
  <c r="T83" i="2" s="1"/>
  <c r="T82" i="2" s="1"/>
  <c r="T81" i="2" s="1"/>
  <c r="U84" i="2"/>
  <c r="U83" i="2" s="1"/>
  <c r="U82" i="2" s="1"/>
  <c r="U81" i="2" s="1"/>
  <c r="V84" i="2"/>
  <c r="V83" i="2" s="1"/>
  <c r="V82" i="2" s="1"/>
  <c r="V81" i="2" s="1"/>
  <c r="W84" i="2"/>
  <c r="W83" i="2" s="1"/>
  <c r="W82" i="2" s="1"/>
  <c r="W81" i="2" s="1"/>
  <c r="X84" i="2"/>
  <c r="X83" i="2" s="1"/>
  <c r="X82" i="2" s="1"/>
  <c r="X81" i="2" s="1"/>
  <c r="Y84" i="2"/>
  <c r="Y83" i="2" s="1"/>
  <c r="Y82" i="2" s="1"/>
  <c r="Y81" i="2" s="1"/>
  <c r="Q84" i="2"/>
  <c r="Q83" i="2" s="1"/>
  <c r="Q82" i="2" s="1"/>
  <c r="Q81" i="2" s="1"/>
  <c r="R63" i="2"/>
  <c r="U63" i="2"/>
  <c r="W63" i="2"/>
  <c r="X63" i="2"/>
  <c r="W59" i="2"/>
  <c r="X59" i="2"/>
  <c r="Y59" i="2"/>
  <c r="Y58" i="2" s="1"/>
  <c r="V58" i="2"/>
  <c r="V57" i="2" s="1"/>
  <c r="S59" i="2"/>
  <c r="R59" i="2"/>
  <c r="R58" i="2" s="1"/>
  <c r="Q59" i="2"/>
  <c r="Q58" i="2" s="1"/>
  <c r="Q57" i="2" s="1"/>
  <c r="Q49" i="2" l="1"/>
  <c r="Q48" i="2" s="1"/>
  <c r="Q47" i="2" s="1"/>
  <c r="Q46" i="2" s="1"/>
  <c r="Q56" i="2"/>
  <c r="R49" i="2"/>
  <c r="R48" i="2" s="1"/>
  <c r="R47" i="2" s="1"/>
  <c r="R46" i="2" s="1"/>
  <c r="S49" i="2"/>
  <c r="S48" i="2" s="1"/>
  <c r="S47" i="2" s="1"/>
  <c r="S46" i="2" s="1"/>
  <c r="U49" i="2"/>
  <c r="U48" i="2" s="1"/>
  <c r="U47" i="2" s="1"/>
  <c r="U46" i="2" s="1"/>
  <c r="V49" i="2"/>
  <c r="V48" i="2" s="1"/>
  <c r="V47" i="2" s="1"/>
  <c r="V46" i="2" s="1"/>
  <c r="W49" i="2"/>
  <c r="W48" i="2" s="1"/>
  <c r="W47" i="2" s="1"/>
  <c r="W46" i="2" s="1"/>
  <c r="X49" i="2"/>
  <c r="X48" i="2" s="1"/>
  <c r="X47" i="2" s="1"/>
  <c r="X46" i="2" s="1"/>
  <c r="Q66" i="2" l="1"/>
  <c r="Q63" i="2" s="1"/>
  <c r="Q62" i="2" s="1"/>
  <c r="Q61" i="2" l="1"/>
  <c r="V66" i="2"/>
  <c r="V63" i="2" s="1"/>
  <c r="R66" i="2"/>
  <c r="S66" i="2"/>
  <c r="T66" i="2"/>
  <c r="U66" i="2"/>
  <c r="W66" i="2"/>
  <c r="X66" i="2"/>
  <c r="Y66" i="2"/>
  <c r="V56" i="2"/>
  <c r="R44" i="2"/>
  <c r="R43" i="2" s="1"/>
  <c r="R42" i="2" s="1"/>
  <c r="R41" i="2" s="1"/>
  <c r="S44" i="2"/>
  <c r="S43" i="2" s="1"/>
  <c r="S42" i="2" s="1"/>
  <c r="S41" i="2" s="1"/>
  <c r="T44" i="2"/>
  <c r="T43" i="2" s="1"/>
  <c r="T42" i="2" s="1"/>
  <c r="T41" i="2" s="1"/>
  <c r="U44" i="2"/>
  <c r="U43" i="2" s="1"/>
  <c r="U42" i="2" s="1"/>
  <c r="U41" i="2" s="1"/>
  <c r="V44" i="2"/>
  <c r="V43" i="2" s="1"/>
  <c r="V42" i="2" s="1"/>
  <c r="V41" i="2" s="1"/>
  <c r="W44" i="2"/>
  <c r="W43" i="2" s="1"/>
  <c r="W42" i="2" s="1"/>
  <c r="W41" i="2" s="1"/>
  <c r="X44" i="2"/>
  <c r="X43" i="2" s="1"/>
  <c r="X42" i="2" s="1"/>
  <c r="X41" i="2" s="1"/>
  <c r="Y44" i="2"/>
  <c r="Y43" i="2" s="1"/>
  <c r="Y42" i="2" s="1"/>
  <c r="Y41" i="2" s="1"/>
  <c r="Q44" i="2"/>
  <c r="Q43" i="2" s="1"/>
  <c r="Q42" i="2" s="1"/>
  <c r="Q41" i="2" s="1"/>
  <c r="R39" i="2"/>
  <c r="R38" i="2" s="1"/>
  <c r="S39" i="2"/>
  <c r="S38" i="2" s="1"/>
  <c r="T39" i="2"/>
  <c r="T38" i="2" s="1"/>
  <c r="U39" i="2"/>
  <c r="U38" i="2" s="1"/>
  <c r="V39" i="2"/>
  <c r="V38" i="2" s="1"/>
  <c r="W39" i="2"/>
  <c r="W38" i="2" s="1"/>
  <c r="X39" i="2"/>
  <c r="X38" i="2" s="1"/>
  <c r="Y39" i="2"/>
  <c r="Y38" i="2" s="1"/>
  <c r="Q39" i="2"/>
  <c r="Q38" i="2" s="1"/>
  <c r="R33" i="2"/>
  <c r="S33" i="2"/>
  <c r="T33" i="2"/>
  <c r="U33" i="2"/>
  <c r="V33" i="2"/>
  <c r="W33" i="2"/>
  <c r="X33" i="2"/>
  <c r="Y33" i="2"/>
  <c r="Q33" i="2"/>
  <c r="R31" i="2"/>
  <c r="S31" i="2"/>
  <c r="T31" i="2"/>
  <c r="U31" i="2"/>
  <c r="V31" i="2"/>
  <c r="V30" i="2" s="1"/>
  <c r="V29" i="2" s="1"/>
  <c r="W31" i="2"/>
  <c r="X31" i="2"/>
  <c r="Y31" i="2"/>
  <c r="Q31" i="2"/>
  <c r="R27" i="2"/>
  <c r="R26" i="2" s="1"/>
  <c r="R25" i="2" s="1"/>
  <c r="S27" i="2"/>
  <c r="S26" i="2" s="1"/>
  <c r="S25" i="2" s="1"/>
  <c r="T27" i="2"/>
  <c r="T26" i="2" s="1"/>
  <c r="T25" i="2" s="1"/>
  <c r="U27" i="2"/>
  <c r="U26" i="2" s="1"/>
  <c r="U25" i="2" s="1"/>
  <c r="V27" i="2"/>
  <c r="V26" i="2" s="1"/>
  <c r="V25" i="2" s="1"/>
  <c r="W27" i="2"/>
  <c r="W26" i="2" s="1"/>
  <c r="W25" i="2" s="1"/>
  <c r="X27" i="2"/>
  <c r="X26" i="2" s="1"/>
  <c r="X25" i="2" s="1"/>
  <c r="Y27" i="2"/>
  <c r="Y26" i="2" s="1"/>
  <c r="Y25" i="2" s="1"/>
  <c r="Q27" i="2"/>
  <c r="Q26" i="2" s="1"/>
  <c r="Q25" i="2" s="1"/>
  <c r="R23" i="2"/>
  <c r="S23" i="2"/>
  <c r="T23" i="2"/>
  <c r="U23" i="2"/>
  <c r="V23" i="2"/>
  <c r="W23" i="2"/>
  <c r="X23" i="2"/>
  <c r="Y23" i="2"/>
  <c r="Q23" i="2"/>
  <c r="Q20" i="2" s="1"/>
  <c r="R21" i="2"/>
  <c r="S21" i="2"/>
  <c r="T21" i="2"/>
  <c r="U21" i="2"/>
  <c r="W21" i="2"/>
  <c r="X21" i="2"/>
  <c r="Y21" i="2"/>
  <c r="Q30" i="2" l="1"/>
  <c r="Q29" i="2" s="1"/>
  <c r="R30" i="2"/>
  <c r="S30" i="2"/>
  <c r="T30" i="2"/>
  <c r="U30" i="2"/>
  <c r="W30" i="2"/>
  <c r="X30" i="2"/>
  <c r="Y30" i="2"/>
  <c r="S29" i="2" l="1"/>
  <c r="W29" i="2"/>
  <c r="R29" i="2"/>
  <c r="T29" i="2"/>
  <c r="U29" i="2"/>
  <c r="X29" i="2"/>
  <c r="Y29" i="2"/>
  <c r="R20" i="2"/>
  <c r="S20" i="2"/>
  <c r="T20" i="2"/>
  <c r="U20" i="2"/>
  <c r="V20" i="2"/>
  <c r="V19" i="2" s="1"/>
  <c r="W20" i="2"/>
  <c r="X20" i="2"/>
  <c r="Y20" i="2"/>
  <c r="Y19" i="2" s="1"/>
  <c r="V14" i="2" l="1"/>
  <c r="T19" i="2"/>
  <c r="T16" i="2"/>
  <c r="T15" i="2" s="1"/>
  <c r="R19" i="2"/>
  <c r="R16" i="2"/>
  <c r="R15" i="2" s="1"/>
  <c r="U19" i="2"/>
  <c r="U16" i="2"/>
  <c r="U15" i="2" s="1"/>
  <c r="X19" i="2"/>
  <c r="X16" i="2"/>
  <c r="X15" i="2" s="1"/>
  <c r="Y14" i="2"/>
  <c r="W19" i="2"/>
  <c r="W16" i="2"/>
  <c r="W15" i="2" s="1"/>
  <c r="S19" i="2"/>
  <c r="S16" i="2"/>
  <c r="S15" i="2" s="1"/>
  <c r="R62" i="2"/>
  <c r="R61" i="2" s="1"/>
  <c r="U62" i="2"/>
  <c r="U61" i="2" s="1"/>
  <c r="V62" i="2"/>
  <c r="V61" i="2" s="1"/>
  <c r="W62" i="2"/>
  <c r="W61" i="2" s="1"/>
  <c r="X62" i="2"/>
  <c r="X61" i="2" s="1"/>
  <c r="Q19" i="2"/>
  <c r="Q14" i="2" l="1"/>
  <c r="Q13" i="2" s="1"/>
  <c r="V13" i="2"/>
  <c r="V86" i="2" s="1"/>
  <c r="V88" i="2" s="1"/>
  <c r="X14" i="2"/>
  <c r="X86" i="2" s="1"/>
  <c r="X88" i="2" s="1"/>
  <c r="U14" i="2"/>
  <c r="U86" i="2" s="1"/>
  <c r="U88" i="2" s="1"/>
  <c r="S14" i="2"/>
  <c r="S86" i="2" s="1"/>
  <c r="S88" i="2" s="1"/>
  <c r="T14" i="2"/>
  <c r="T88" i="2" s="1"/>
  <c r="W14" i="2"/>
  <c r="W86" i="2" s="1"/>
  <c r="W88" i="2" s="1"/>
  <c r="R14" i="2"/>
  <c r="R86" i="2" s="1"/>
  <c r="R88" i="2" s="1"/>
  <c r="X13" i="2"/>
  <c r="Q86" i="2" l="1"/>
  <c r="Q88" i="2" s="1"/>
  <c r="W13" i="2"/>
  <c r="U13" i="2"/>
  <c r="R13" i="2"/>
  <c r="S13" i="2"/>
</calcChain>
</file>

<file path=xl/sharedStrings.xml><?xml version="1.0" encoding="utf-8"?>
<sst xmlns="http://schemas.openxmlformats.org/spreadsheetml/2006/main" count="226" uniqueCount="67">
  <si>
    <t>Всего с учетом условно утверждаемых расходов</t>
  </si>
  <si>
    <t>Условно утверждаемые расходы</t>
  </si>
  <si>
    <t>ИТОГО</t>
  </si>
  <si>
    <t/>
  </si>
  <si>
    <t>КВР</t>
  </si>
  <si>
    <t>Ведомство</t>
  </si>
  <si>
    <t>в том числе средства вышестоя-щих бюджетов</t>
  </si>
  <si>
    <t>2022 год - всего</t>
  </si>
  <si>
    <t>2021 год - всего</t>
  </si>
  <si>
    <t>вид расхо-дов</t>
  </si>
  <si>
    <t>целевая статья</t>
  </si>
  <si>
    <t>под-раздел</t>
  </si>
  <si>
    <t>раз-дел</t>
  </si>
  <si>
    <t>Сумма</t>
  </si>
  <si>
    <t>Коды классификации расходов бюджета</t>
  </si>
  <si>
    <t>Код главно-го распо-ряди-теля средств бюдже-та</t>
  </si>
  <si>
    <t>тыс. рублей</t>
  </si>
  <si>
    <t xml:space="preserve">                     </t>
  </si>
  <si>
    <t xml:space="preserve">         городского округа Самара Самарской области</t>
  </si>
  <si>
    <t xml:space="preserve">         внутригородского района</t>
  </si>
  <si>
    <t xml:space="preserve">         к Решению Совета депутатов Куйбышевского</t>
  </si>
  <si>
    <t>9900000000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</si>
  <si>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</si>
  <si>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</t>
  </si>
  <si>
    <t xml:space="preserve">Непрограммные направления деятельности 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</si>
  <si>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</si>
  <si>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</si>
  <si>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Пенсионное обеспечение</t>
  </si>
  <si>
    <t>СОЦИАЛЬНАЯ ПОЛИТИКА</t>
  </si>
  <si>
    <t>Другие вопросы в области культуры, кинематографии</t>
  </si>
  <si>
    <t>КУЛЬТУРА, КИНЕМАТОГРАФИЯ</t>
  </si>
  <si>
    <t>Д300000000</t>
  </si>
  <si>
    <t>Благоустройство</t>
  </si>
  <si>
    <t>ЖИЛИЩНО-КОММУНАЛЬНОЕ ХОЗЯЙСТВО</t>
  </si>
  <si>
    <t>НАЦИОНАЛЬНАЯ ЭКОНОМИКА</t>
  </si>
  <si>
    <t>Закупка товаров, работ и услуг для обеспечения государственных (муниципальных) нужд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</si>
  <si>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</si>
  <si>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</si>
  <si>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Иные закупки товаров, работ и услуг для обеспечения государственных (муниципальных) нужд</t>
  </si>
  <si>
    <t>Мобилизационная подготовка экономики</t>
  </si>
  <si>
    <t>НАЦИОНАЛЬНАЯ ОБОРОНА</t>
  </si>
  <si>
    <t>Д200000000</t>
  </si>
  <si>
    <t>Уплата налогов, сборов и иных платежей</t>
  </si>
  <si>
    <t>Иные бюджетные ассигнования</t>
  </si>
  <si>
    <t>Другие общегосударственные вопросы</t>
  </si>
  <si>
    <t>Резервные средства</t>
  </si>
  <si>
    <t>Резервные фонды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</si>
  <si>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</si>
  <si>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</si>
  <si>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</si>
  <si>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</si>
  <si>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Администрация Куйбышевского внутригородского района городского округа Самара</t>
  </si>
  <si>
    <t>Наименование главного распорядителя средств бюджета внутригородского района, разделов, подразделов, целевых статей и видов расходов</t>
  </si>
  <si>
    <t>Д400000000</t>
  </si>
  <si>
    <t>Функционирование высшего должностного лица субъекта Российской Федерации и муниципального образования</t>
  </si>
  <si>
    <t>ОБРАЗОВАНИЕ</t>
  </si>
  <si>
    <t>Профессиональная подготовка, переподготовка и повышение квалификации</t>
  </si>
  <si>
    <t>2024 год - всего</t>
  </si>
  <si>
    <t>Защита населения и территории от чрезвычайных ситуаций природного и техногенного характера, пожарная безопасность</t>
  </si>
  <si>
    <t>Дорожное хозяйство (дорожгые фонды)</t>
  </si>
  <si>
    <t xml:space="preserve">         от " ____ " ____________ 2022  г. № ____</t>
  </si>
  <si>
    <t xml:space="preserve">         Приложение 7</t>
  </si>
  <si>
    <t>Ведомственная структура расходов бюджета Куйбышевского внутригородского района городского округа Самара Самарской области на плановый период 2024 и 2025 годов</t>
  </si>
  <si>
    <t>2025 год - всего</t>
  </si>
  <si>
    <t>Муниципальная программа Куйбышевского внутригородского района городского округа Самара "Развитие муниципальной службы в Куйбышевском внутригородском районе городского округа Самара" на 2018 - 2025 годы</t>
  </si>
  <si>
    <t>Муниципальная программа Куйбышевского внутригородского района городского округа Самара "Комфортная городская среда" на 2018 - 2025 годы</t>
  </si>
  <si>
    <t>Муниципальная программа Куйбышевского внутригородского района городского округа Самара "Ремонт дворовых территорий многоквартирных домов, проездов к дворовым территориям многоквартирных домов (внутриквартальных проездов), расположенных в границах Куйбышевского внутригородского района городского округа Самара" на 2018 - 2025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</si>
</sst>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;[Red]\-#,##0.0"/>
    <numFmt numFmtId="165" formatCode="#,##0.0"/>
    <numFmt numFmtId="166" formatCode="000"/>
    <numFmt numFmtId="167" formatCode="0000000000"/>
    <numFmt numFmtId="168" formatCode="00"/>
    <numFmt numFmtId="169" formatCode="#,##0.0;\-#,##0.0"/>
    <numFmt numFmtId="170" formatCode="#,##0.0_ ;[Red]\-#,##0.0\ "/>
  </numFmts>
  <fonts count="14" x14ac:knownFonts="1">
    <font>
      <sz val="11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3" fillId="2" borderId="3" xfId="1" applyNumberFormat="1" applyFont="1" applyFill="1" applyBorder="1" applyAlignment="1" applyProtection="1">
      <alignment vertical="center" wrapText="1"/>
      <protection hidden="1"/>
    </xf>
    <xf numFmtId="166" fontId="9" fillId="2" borderId="3" xfId="1" applyNumberFormat="1" applyFont="1" applyFill="1" applyBorder="1" applyAlignment="1" applyProtection="1">
      <alignment horizontal="center" vertical="center" wrapText="1"/>
      <protection hidden="1"/>
    </xf>
    <xf numFmtId="168" fontId="9" fillId="2" borderId="3" xfId="1" applyNumberFormat="1" applyFont="1" applyFill="1" applyBorder="1" applyAlignment="1" applyProtection="1">
      <alignment horizontal="center" vertical="center" wrapText="1"/>
      <protection hidden="1"/>
    </xf>
    <xf numFmtId="167" fontId="9" fillId="2" borderId="3" xfId="1" applyNumberFormat="1" applyFont="1" applyFill="1" applyBorder="1" applyAlignment="1" applyProtection="1">
      <alignment horizontal="center" vertical="center" wrapText="1"/>
      <protection hidden="1"/>
    </xf>
    <xf numFmtId="166" fontId="9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3" xfId="1" applyNumberFormat="1" applyFont="1" applyFill="1" applyBorder="1" applyAlignment="1" applyProtection="1">
      <alignment vertical="top" wrapText="1"/>
      <protection hidden="1"/>
    </xf>
    <xf numFmtId="0" fontId="10" fillId="2" borderId="3" xfId="1" applyFont="1" applyFill="1" applyBorder="1" applyAlignment="1" applyProtection="1">
      <alignment vertical="center" wrapText="1"/>
      <protection hidden="1"/>
    </xf>
    <xf numFmtId="0" fontId="2" fillId="2" borderId="9" xfId="1" applyFont="1" applyFill="1" applyBorder="1" applyProtection="1">
      <protection hidden="1"/>
    </xf>
    <xf numFmtId="168" fontId="3" fillId="2" borderId="3" xfId="1" applyNumberFormat="1" applyFont="1" applyFill="1" applyBorder="1" applyAlignment="1" applyProtection="1">
      <alignment horizontal="center" vertical="center" wrapText="1"/>
      <protection hidden="1"/>
    </xf>
    <xf numFmtId="167" fontId="3" fillId="2" borderId="3" xfId="1" applyNumberFormat="1" applyFont="1" applyFill="1" applyBorder="1" applyAlignment="1" applyProtection="1">
      <alignment horizontal="center" vertical="center" wrapText="1"/>
      <protection hidden="1"/>
    </xf>
    <xf numFmtId="164" fontId="3" fillId="2" borderId="4" xfId="1" applyNumberFormat="1" applyFont="1" applyFill="1" applyBorder="1" applyAlignment="1" applyProtection="1">
      <alignment vertical="center" wrapText="1"/>
      <protection hidden="1"/>
    </xf>
    <xf numFmtId="0" fontId="2" fillId="2" borderId="6" xfId="1" applyFont="1" applyFill="1" applyBorder="1" applyProtection="1">
      <protection hidden="1"/>
    </xf>
    <xf numFmtId="0" fontId="2" fillId="2" borderId="0" xfId="1" applyFont="1" applyFill="1"/>
    <xf numFmtId="0" fontId="2" fillId="2" borderId="0" xfId="1" applyFont="1" applyFill="1" applyProtection="1">
      <protection hidden="1"/>
    </xf>
    <xf numFmtId="0" fontId="3" fillId="2" borderId="0" xfId="1" applyFont="1" applyFill="1" applyProtection="1">
      <protection hidden="1"/>
    </xf>
    <xf numFmtId="0" fontId="3" fillId="2" borderId="0" xfId="1" applyNumberFormat="1" applyFont="1" applyFill="1" applyAlignment="1" applyProtection="1">
      <protection hidden="1"/>
    </xf>
    <xf numFmtId="0" fontId="4" fillId="2" borderId="0" xfId="1" applyNumberFormat="1" applyFont="1" applyFill="1" applyAlignment="1" applyProtection="1">
      <protection hidden="1"/>
    </xf>
    <xf numFmtId="0" fontId="3" fillId="2" borderId="0" xfId="1" applyNumberFormat="1" applyFont="1" applyFill="1" applyAlignment="1" applyProtection="1">
      <alignment horizontal="left" vertical="center"/>
      <protection hidden="1"/>
    </xf>
    <xf numFmtId="0" fontId="3" fillId="2" borderId="0" xfId="1" applyNumberFormat="1" applyFont="1" applyFill="1" applyAlignment="1" applyProtection="1">
      <alignment horizontal="left"/>
      <protection hidden="1"/>
    </xf>
    <xf numFmtId="0" fontId="5" fillId="2" borderId="0" xfId="1" applyNumberFormat="1" applyFont="1" applyFill="1" applyAlignment="1" applyProtection="1">
      <alignment horizontal="centerContinuous" vertical="center" wrapText="1"/>
      <protection hidden="1"/>
    </xf>
    <xf numFmtId="0" fontId="6" fillId="2" borderId="0" xfId="1" applyFont="1" applyFill="1" applyProtection="1">
      <protection hidden="1"/>
    </xf>
    <xf numFmtId="0" fontId="6" fillId="2" borderId="0" xfId="1" applyNumberFormat="1" applyFont="1" applyFill="1" applyAlignment="1" applyProtection="1">
      <protection hidden="1"/>
    </xf>
    <xf numFmtId="0" fontId="6" fillId="2" borderId="0" xfId="1" applyNumberFormat="1" applyFont="1" applyFill="1" applyAlignment="1" applyProtection="1">
      <alignment horizontal="right"/>
      <protection hidden="1"/>
    </xf>
    <xf numFmtId="0" fontId="6" fillId="2" borderId="12" xfId="1" applyNumberFormat="1" applyFont="1" applyFill="1" applyBorder="1" applyAlignment="1" applyProtection="1">
      <alignment horizontal="right"/>
      <protection hidden="1"/>
    </xf>
    <xf numFmtId="0" fontId="6" fillId="2" borderId="0" xfId="1" applyNumberFormat="1" applyFont="1" applyFill="1" applyProtection="1">
      <protection hidden="1"/>
    </xf>
    <xf numFmtId="0" fontId="6" fillId="2" borderId="0" xfId="1" applyNumberFormat="1" applyFont="1" applyFill="1" applyAlignment="1" applyProtection="1">
      <alignment horizontal="center" vertical="center" wrapText="1"/>
      <protection hidden="1"/>
    </xf>
    <xf numFmtId="0" fontId="6" fillId="2" borderId="7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6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2" xfId="1" applyNumberFormat="1" applyFont="1" applyFill="1" applyBorder="1" applyAlignment="1" applyProtection="1">
      <alignment horizontal="center" vertical="center"/>
      <protection hidden="1"/>
    </xf>
    <xf numFmtId="0" fontId="2" fillId="2" borderId="8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0" xfId="1" applyNumberFormat="1" applyFont="1" applyFill="1" applyAlignment="1" applyProtection="1">
      <alignment horizontal="center" vertical="center" wrapText="1"/>
      <protection hidden="1"/>
    </xf>
    <xf numFmtId="0" fontId="7" fillId="2" borderId="3" xfId="1" applyNumberFormat="1" applyFont="1" applyFill="1" applyBorder="1" applyAlignment="1" applyProtection="1">
      <alignment vertical="center" wrapText="1"/>
      <protection hidden="1"/>
    </xf>
    <xf numFmtId="168" fontId="7" fillId="2" borderId="3" xfId="1" applyNumberFormat="1" applyFont="1" applyFill="1" applyBorder="1" applyAlignment="1" applyProtection="1">
      <alignment horizontal="center" vertical="center" wrapText="1"/>
      <protection hidden="1"/>
    </xf>
    <xf numFmtId="167" fontId="7" fillId="2" borderId="3" xfId="1" applyNumberFormat="1" applyFont="1" applyFill="1" applyBorder="1" applyAlignment="1" applyProtection="1">
      <alignment horizontal="center" vertical="center" wrapText="1"/>
      <protection hidden="1"/>
    </xf>
    <xf numFmtId="164" fontId="3" fillId="2" borderId="8" xfId="1" applyNumberFormat="1" applyFont="1" applyFill="1" applyBorder="1" applyAlignment="1" applyProtection="1">
      <alignment vertical="center" wrapText="1"/>
      <protection hidden="1"/>
    </xf>
    <xf numFmtId="164" fontId="3" fillId="2" borderId="3" xfId="1" applyNumberFormat="1" applyFont="1" applyFill="1" applyBorder="1" applyAlignment="1" applyProtection="1">
      <alignment vertical="center" wrapText="1"/>
      <protection hidden="1"/>
    </xf>
    <xf numFmtId="0" fontId="2" fillId="2" borderId="4" xfId="1" applyFont="1" applyFill="1" applyBorder="1" applyProtection="1">
      <protection hidden="1"/>
    </xf>
    <xf numFmtId="169" fontId="3" fillId="2" borderId="1" xfId="1" applyNumberFormat="1" applyFont="1" applyFill="1" applyBorder="1" applyAlignment="1" applyProtection="1">
      <alignment horizontal="right" vertical="center" wrapText="1"/>
      <protection hidden="1"/>
    </xf>
    <xf numFmtId="0" fontId="2" fillId="2" borderId="1" xfId="1" applyFont="1" applyFill="1" applyBorder="1" applyProtection="1">
      <protection hidden="1"/>
    </xf>
    <xf numFmtId="164" fontId="8" fillId="2" borderId="1" xfId="1" applyNumberFormat="1" applyFont="1" applyFill="1" applyBorder="1" applyAlignment="1" applyProtection="1">
      <protection hidden="1"/>
    </xf>
    <xf numFmtId="164" fontId="8" fillId="2" borderId="3" xfId="1" applyNumberFormat="1" applyFont="1" applyFill="1" applyBorder="1" applyAlignment="1" applyProtection="1">
      <protection hidden="1"/>
    </xf>
    <xf numFmtId="164" fontId="8" fillId="2" borderId="4" xfId="1" applyNumberFormat="1" applyFont="1" applyFill="1" applyBorder="1" applyAlignment="1" applyProtection="1">
      <protection hidden="1"/>
    </xf>
    <xf numFmtId="0" fontId="3" fillId="2" borderId="0" xfId="1" applyFont="1" applyFill="1" applyAlignment="1" applyProtection="1">
      <protection hidden="1"/>
    </xf>
    <xf numFmtId="0" fontId="7" fillId="2" borderId="0" xfId="1" applyNumberFormat="1" applyFont="1" applyFill="1" applyAlignment="1" applyProtection="1">
      <protection hidden="1"/>
    </xf>
    <xf numFmtId="164" fontId="7" fillId="2" borderId="0" xfId="1" applyNumberFormat="1" applyFont="1" applyFill="1" applyAlignment="1" applyProtection="1">
      <protection hidden="1"/>
    </xf>
    <xf numFmtId="0" fontId="11" fillId="2" borderId="0" xfId="1" applyFont="1" applyFill="1" applyProtection="1">
      <protection hidden="1"/>
    </xf>
    <xf numFmtId="0" fontId="12" fillId="2" borderId="8" xfId="1" applyFont="1" applyFill="1" applyBorder="1" applyAlignment="1" applyProtection="1">
      <protection hidden="1"/>
    </xf>
    <xf numFmtId="0" fontId="12" fillId="2" borderId="1" xfId="1" applyFont="1" applyFill="1" applyBorder="1" applyAlignment="1" applyProtection="1">
      <protection hidden="1"/>
    </xf>
    <xf numFmtId="0" fontId="12" fillId="2" borderId="3" xfId="1" applyFont="1" applyFill="1" applyBorder="1" applyAlignment="1" applyProtection="1">
      <protection hidden="1"/>
    </xf>
    <xf numFmtId="0" fontId="13" fillId="2" borderId="1" xfId="1" applyNumberFormat="1" applyFont="1" applyFill="1" applyBorder="1" applyAlignment="1" applyProtection="1">
      <alignment horizontal="left" vertical="top" wrapText="1"/>
      <protection hidden="1"/>
    </xf>
    <xf numFmtId="0" fontId="12" fillId="2" borderId="3" xfId="1" applyFont="1" applyFill="1" applyBorder="1" applyAlignment="1" applyProtection="1">
      <alignment horizontal="center" vertical="center"/>
      <protection hidden="1"/>
    </xf>
    <xf numFmtId="165" fontId="13" fillId="2" borderId="3" xfId="1" applyNumberFormat="1" applyFont="1" applyFill="1" applyBorder="1" applyAlignment="1" applyProtection="1">
      <protection hidden="1"/>
    </xf>
    <xf numFmtId="164" fontId="13" fillId="2" borderId="1" xfId="1" applyNumberFormat="1" applyFont="1" applyFill="1" applyBorder="1" applyAlignment="1" applyProtection="1">
      <protection hidden="1"/>
    </xf>
    <xf numFmtId="165" fontId="13" fillId="2" borderId="1" xfId="1" applyNumberFormat="1" applyFont="1" applyFill="1" applyBorder="1" applyAlignment="1" applyProtection="1">
      <protection hidden="1"/>
    </xf>
    <xf numFmtId="165" fontId="13" fillId="2" borderId="0" xfId="1" applyNumberFormat="1" applyFont="1" applyFill="1" applyAlignment="1" applyProtection="1">
      <protection hidden="1"/>
    </xf>
    <xf numFmtId="0" fontId="11" fillId="2" borderId="0" xfId="1" applyFont="1" applyFill="1"/>
    <xf numFmtId="164" fontId="12" fillId="2" borderId="7" xfId="1" applyNumberFormat="1" applyFont="1" applyFill="1" applyBorder="1" applyAlignment="1" applyProtection="1">
      <protection hidden="1"/>
    </xf>
    <xf numFmtId="164" fontId="12" fillId="2" borderId="6" xfId="1" applyNumberFormat="1" applyFont="1" applyFill="1" applyBorder="1" applyAlignment="1" applyProtection="1">
      <protection hidden="1"/>
    </xf>
    <xf numFmtId="164" fontId="12" fillId="2" borderId="0" xfId="1" applyNumberFormat="1" applyFont="1" applyFill="1" applyAlignment="1" applyProtection="1">
      <protection hidden="1"/>
    </xf>
    <xf numFmtId="164" fontId="12" fillId="2" borderId="1" xfId="1" applyNumberFormat="1" applyFont="1" applyFill="1" applyBorder="1" applyAlignment="1" applyProtection="1">
      <protection hidden="1"/>
    </xf>
    <xf numFmtId="164" fontId="12" fillId="2" borderId="3" xfId="1" applyNumberFormat="1" applyFont="1" applyFill="1" applyBorder="1" applyAlignment="1" applyProtection="1">
      <protection hidden="1"/>
    </xf>
    <xf numFmtId="164" fontId="12" fillId="2" borderId="5" xfId="1" applyNumberFormat="1" applyFont="1" applyFill="1" applyBorder="1" applyAlignment="1" applyProtection="1">
      <protection hidden="1"/>
    </xf>
    <xf numFmtId="170" fontId="2" fillId="2" borderId="0" xfId="1" applyNumberFormat="1" applyFont="1" applyFill="1"/>
    <xf numFmtId="166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166" fontId="3" fillId="2" borderId="3" xfId="1" applyNumberFormat="1" applyFont="1" applyFill="1" applyBorder="1" applyAlignment="1" applyProtection="1">
      <alignment horizontal="center" vertical="center" wrapText="1"/>
      <protection hidden="1"/>
    </xf>
    <xf numFmtId="164" fontId="3" fillId="2" borderId="1" xfId="1" applyNumberFormat="1" applyFont="1" applyFill="1" applyBorder="1" applyAlignment="1" applyProtection="1">
      <alignment vertical="center" wrapText="1"/>
      <protection hidden="1"/>
    </xf>
    <xf numFmtId="166" fontId="7" fillId="2" borderId="1" xfId="1" applyNumberFormat="1" applyFont="1" applyFill="1" applyBorder="1" applyAlignment="1" applyProtection="1">
      <alignment horizontal="center" vertical="center" wrapText="1"/>
      <protection hidden="1"/>
    </xf>
    <xf numFmtId="166" fontId="7" fillId="2" borderId="3" xfId="1" applyNumberFormat="1" applyFont="1" applyFill="1" applyBorder="1" applyAlignment="1" applyProtection="1">
      <alignment horizontal="center" vertical="center" wrapText="1"/>
      <protection hidden="1"/>
    </xf>
    <xf numFmtId="164" fontId="7" fillId="2" borderId="1" xfId="1" applyNumberFormat="1" applyFont="1" applyFill="1" applyBorder="1" applyAlignment="1" applyProtection="1">
      <alignment vertical="center" wrapText="1"/>
      <protection hidden="1"/>
    </xf>
    <xf numFmtId="0" fontId="6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4" xfId="1" applyNumberFormat="1" applyFont="1" applyFill="1" applyBorder="1" applyAlignment="1" applyProtection="1">
      <alignment horizontal="center" vertical="center" wrapText="1"/>
      <protection hidden="1"/>
    </xf>
    <xf numFmtId="166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166" fontId="3" fillId="2" borderId="3" xfId="1" applyNumberFormat="1" applyFont="1" applyFill="1" applyBorder="1" applyAlignment="1" applyProtection="1">
      <alignment horizontal="center" vertical="center" wrapText="1"/>
      <protection hidden="1"/>
    </xf>
    <xf numFmtId="164" fontId="3" fillId="2" borderId="1" xfId="1" applyNumberFormat="1" applyFont="1" applyFill="1" applyBorder="1" applyAlignment="1" applyProtection="1">
      <alignment vertical="center" wrapText="1"/>
      <protection hidden="1"/>
    </xf>
    <xf numFmtId="164" fontId="9" fillId="2" borderId="1" xfId="1" applyNumberFormat="1" applyFont="1" applyFill="1" applyBorder="1" applyAlignment="1" applyProtection="1">
      <alignment vertical="center" wrapText="1"/>
      <protection hidden="1"/>
    </xf>
    <xf numFmtId="166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166" fontId="3" fillId="2" borderId="3" xfId="1" applyNumberFormat="1" applyFont="1" applyFill="1" applyBorder="1" applyAlignment="1" applyProtection="1">
      <alignment horizontal="center" vertical="center" wrapText="1"/>
      <protection hidden="1"/>
    </xf>
    <xf numFmtId="164" fontId="3" fillId="2" borderId="1" xfId="1" applyNumberFormat="1" applyFont="1" applyFill="1" applyBorder="1" applyAlignment="1" applyProtection="1">
      <alignment vertical="center" wrapText="1"/>
      <protection hidden="1"/>
    </xf>
    <xf numFmtId="0" fontId="6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0" xfId="1" applyNumberFormat="1" applyFont="1" applyFill="1" applyAlignment="1" applyProtection="1">
      <alignment horizontal="right"/>
      <protection hidden="1"/>
    </xf>
    <xf numFmtId="0" fontId="4" fillId="2" borderId="0" xfId="1" applyNumberFormat="1" applyFont="1" applyFill="1" applyAlignment="1" applyProtection="1">
      <alignment horizontal="center"/>
      <protection hidden="1"/>
    </xf>
    <xf numFmtId="0" fontId="5" fillId="2" borderId="0" xfId="1" applyFont="1" applyFill="1" applyAlignment="1" applyProtection="1">
      <alignment horizontal="center" vertical="center"/>
      <protection hidden="1"/>
    </xf>
    <xf numFmtId="0" fontId="5" fillId="2" borderId="0" xfId="1" applyNumberFormat="1" applyFont="1" applyFill="1" applyAlignment="1" applyProtection="1">
      <alignment horizontal="center" vertical="center" wrapText="1"/>
      <protection hidden="1"/>
    </xf>
    <xf numFmtId="166" fontId="7" fillId="2" borderId="1" xfId="1" applyNumberFormat="1" applyFont="1" applyFill="1" applyBorder="1" applyAlignment="1" applyProtection="1">
      <alignment horizontal="center" vertical="center" wrapText="1"/>
      <protection hidden="1"/>
    </xf>
    <xf numFmtId="166" fontId="7" fillId="2" borderId="3" xfId="1" applyNumberFormat="1" applyFont="1" applyFill="1" applyBorder="1" applyAlignment="1" applyProtection="1">
      <alignment horizontal="center" vertical="center" wrapText="1"/>
      <protection hidden="1"/>
    </xf>
    <xf numFmtId="164" fontId="7" fillId="2" borderId="1" xfId="1" applyNumberFormat="1" applyFont="1" applyFill="1" applyBorder="1" applyAlignment="1" applyProtection="1">
      <alignment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1"/>
  <sheetViews>
    <sheetView showGridLines="0" tabSelected="1" topLeftCell="J63" zoomScale="90" zoomScaleNormal="90" workbookViewId="0">
      <selection activeCell="V68" sqref="V68"/>
    </sheetView>
  </sheetViews>
  <sheetFormatPr defaultColWidth="9.140625" defaultRowHeight="12.75" x14ac:dyDescent="0.2"/>
  <cols>
    <col min="1" max="9" width="0" style="13" hidden="1" customWidth="1"/>
    <col min="10" max="10" width="64.28515625" style="13" customWidth="1"/>
    <col min="11" max="11" width="8.85546875" style="13" customWidth="1"/>
    <col min="12" max="12" width="7.140625" style="13" customWidth="1"/>
    <col min="13" max="13" width="8.28515625" style="13" customWidth="1"/>
    <col min="14" max="14" width="14.28515625" style="13" customWidth="1"/>
    <col min="15" max="15" width="10" style="13" customWidth="1"/>
    <col min="16" max="16" width="0" style="13" hidden="1" customWidth="1"/>
    <col min="17" max="17" width="14.28515625" style="13" customWidth="1"/>
    <col min="18" max="19" width="0" style="13" hidden="1" customWidth="1"/>
    <col min="20" max="20" width="12.85546875" style="13" customWidth="1"/>
    <col min="21" max="21" width="0" style="13" hidden="1" customWidth="1"/>
    <col min="22" max="22" width="14.28515625" style="13" customWidth="1"/>
    <col min="23" max="24" width="0" style="13" hidden="1" customWidth="1"/>
    <col min="25" max="25" width="14.140625" style="13" customWidth="1"/>
    <col min="26" max="27" width="0" style="13" hidden="1" customWidth="1"/>
    <col min="28" max="256" width="9.140625" style="13" customWidth="1"/>
    <col min="257" max="16384" width="9.140625" style="13"/>
  </cols>
  <sheetData>
    <row r="1" spans="1:28" ht="16.5" x14ac:dyDescent="0.25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  <c r="M1" s="16"/>
      <c r="N1" s="16"/>
      <c r="O1" s="15" t="s">
        <v>17</v>
      </c>
      <c r="P1" s="15"/>
      <c r="Q1" s="90" t="s">
        <v>61</v>
      </c>
      <c r="R1" s="90"/>
      <c r="S1" s="90"/>
      <c r="T1" s="90"/>
      <c r="U1" s="90"/>
      <c r="V1" s="90"/>
      <c r="W1" s="90"/>
      <c r="X1" s="90"/>
      <c r="Y1" s="90"/>
      <c r="Z1" s="14"/>
      <c r="AA1" s="14"/>
      <c r="AB1" s="14"/>
    </row>
    <row r="2" spans="1:28" ht="16.5" x14ac:dyDescent="0.25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6"/>
      <c r="M2" s="16"/>
      <c r="N2" s="16"/>
      <c r="O2" s="15" t="s">
        <v>17</v>
      </c>
      <c r="P2" s="15"/>
      <c r="Q2" s="91" t="s">
        <v>20</v>
      </c>
      <c r="R2" s="91"/>
      <c r="S2" s="91"/>
      <c r="T2" s="91"/>
      <c r="U2" s="91"/>
      <c r="V2" s="91"/>
      <c r="W2" s="91"/>
      <c r="X2" s="91"/>
      <c r="Y2" s="91"/>
      <c r="Z2" s="14"/>
      <c r="AA2" s="14"/>
      <c r="AB2" s="14"/>
    </row>
    <row r="3" spans="1:28" ht="16.5" x14ac:dyDescent="0.2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6"/>
      <c r="M3" s="16"/>
      <c r="N3" s="16"/>
      <c r="O3" s="15"/>
      <c r="P3" s="15"/>
      <c r="Q3" s="90" t="s">
        <v>19</v>
      </c>
      <c r="R3" s="90"/>
      <c r="S3" s="90"/>
      <c r="T3" s="90"/>
      <c r="U3" s="90"/>
      <c r="V3" s="90"/>
      <c r="W3" s="90"/>
      <c r="X3" s="90"/>
      <c r="Y3" s="90"/>
      <c r="Z3" s="14"/>
      <c r="AA3" s="14"/>
      <c r="AB3" s="14"/>
    </row>
    <row r="4" spans="1:28" ht="16.5" x14ac:dyDescent="0.2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6"/>
      <c r="M4" s="16"/>
      <c r="N4" s="16"/>
      <c r="O4" s="15"/>
      <c r="P4" s="15"/>
      <c r="Q4" s="17" t="s">
        <v>18</v>
      </c>
      <c r="R4" s="17"/>
      <c r="S4" s="18"/>
      <c r="T4" s="15"/>
      <c r="U4" s="15"/>
      <c r="V4" s="15"/>
      <c r="W4" s="15"/>
      <c r="X4" s="15"/>
      <c r="Y4" s="14"/>
      <c r="Z4" s="14"/>
      <c r="AA4" s="14"/>
      <c r="AB4" s="14"/>
    </row>
    <row r="5" spans="1:28" ht="20.2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6"/>
      <c r="M5" s="16"/>
      <c r="N5" s="16"/>
      <c r="O5" s="19" t="s">
        <v>17</v>
      </c>
      <c r="P5" s="19"/>
      <c r="Q5" s="90" t="s">
        <v>60</v>
      </c>
      <c r="R5" s="90"/>
      <c r="S5" s="90"/>
      <c r="T5" s="90"/>
      <c r="U5" s="90"/>
      <c r="V5" s="90"/>
      <c r="W5" s="90"/>
      <c r="X5" s="90"/>
      <c r="Y5" s="90"/>
      <c r="Z5" s="14"/>
      <c r="AA5" s="14"/>
      <c r="AB5" s="14"/>
    </row>
    <row r="6" spans="1:28" ht="15" x14ac:dyDescent="0.2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  <c r="M6" s="16"/>
      <c r="N6" s="16"/>
      <c r="O6" s="15"/>
      <c r="P6" s="15"/>
      <c r="Q6" s="15"/>
      <c r="R6" s="15"/>
      <c r="S6" s="15"/>
      <c r="T6" s="15"/>
      <c r="U6" s="15"/>
      <c r="V6" s="15"/>
      <c r="W6" s="15"/>
      <c r="X6" s="15"/>
      <c r="Y6" s="14"/>
      <c r="Z6" s="14"/>
      <c r="AA6" s="14"/>
      <c r="AB6" s="14"/>
    </row>
    <row r="7" spans="1:28" ht="21.75" customHeight="1" x14ac:dyDescent="0.25">
      <c r="A7" s="14"/>
      <c r="B7" s="15"/>
      <c r="C7" s="15"/>
      <c r="D7" s="15"/>
      <c r="E7" s="15"/>
      <c r="F7" s="15"/>
      <c r="G7" s="15"/>
      <c r="H7" s="15"/>
      <c r="I7" s="15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14"/>
      <c r="AA7" s="14"/>
      <c r="AB7" s="14"/>
    </row>
    <row r="8" spans="1:28" ht="48.75" customHeight="1" x14ac:dyDescent="0.2">
      <c r="A8" s="14"/>
      <c r="B8" s="20"/>
      <c r="C8" s="20"/>
      <c r="D8" s="20"/>
      <c r="E8" s="20"/>
      <c r="F8" s="20"/>
      <c r="G8" s="20"/>
      <c r="H8" s="20"/>
      <c r="I8" s="20"/>
      <c r="J8" s="93" t="s">
        <v>62</v>
      </c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14"/>
      <c r="AA8" s="14"/>
      <c r="AB8" s="14"/>
    </row>
    <row r="9" spans="1:28" ht="15.75" x14ac:dyDescent="0.25">
      <c r="A9" s="14"/>
      <c r="B9" s="21"/>
      <c r="C9" s="21"/>
      <c r="D9" s="21"/>
      <c r="E9" s="21"/>
      <c r="F9" s="21"/>
      <c r="G9" s="21"/>
      <c r="H9" s="21"/>
      <c r="I9" s="21"/>
      <c r="J9" s="21"/>
      <c r="K9" s="21"/>
      <c r="L9" s="22"/>
      <c r="M9" s="22"/>
      <c r="N9" s="22"/>
      <c r="O9" s="21"/>
      <c r="P9" s="21"/>
      <c r="Q9" s="21"/>
      <c r="R9" s="21"/>
      <c r="S9" s="21"/>
      <c r="T9" s="21"/>
      <c r="U9" s="21"/>
      <c r="V9" s="21"/>
      <c r="W9" s="21"/>
      <c r="X9" s="23" t="s">
        <v>16</v>
      </c>
      <c r="Y9" s="24" t="s">
        <v>16</v>
      </c>
      <c r="Z9" s="14"/>
      <c r="AA9" s="14"/>
      <c r="AB9" s="14"/>
    </row>
    <row r="10" spans="1:28" ht="15.75" x14ac:dyDescent="0.25">
      <c r="A10" s="14"/>
      <c r="B10" s="25"/>
      <c r="C10" s="25"/>
      <c r="D10" s="25"/>
      <c r="E10" s="25"/>
      <c r="F10" s="25"/>
      <c r="G10" s="25"/>
      <c r="H10" s="25"/>
      <c r="I10" s="87"/>
      <c r="J10" s="86" t="s">
        <v>52</v>
      </c>
      <c r="K10" s="86" t="s">
        <v>15</v>
      </c>
      <c r="L10" s="89" t="s">
        <v>14</v>
      </c>
      <c r="M10" s="89"/>
      <c r="N10" s="89"/>
      <c r="O10" s="89"/>
      <c r="P10" s="78"/>
      <c r="Q10" s="86" t="s">
        <v>13</v>
      </c>
      <c r="R10" s="86"/>
      <c r="S10" s="86"/>
      <c r="T10" s="86"/>
      <c r="U10" s="86"/>
      <c r="V10" s="86"/>
      <c r="W10" s="86"/>
      <c r="X10" s="86"/>
      <c r="Y10" s="88"/>
      <c r="Z10" s="14"/>
      <c r="AA10" s="14"/>
      <c r="AB10" s="14"/>
    </row>
    <row r="11" spans="1:28" ht="126" x14ac:dyDescent="0.25">
      <c r="A11" s="14"/>
      <c r="B11" s="25"/>
      <c r="C11" s="25"/>
      <c r="D11" s="25"/>
      <c r="E11" s="25"/>
      <c r="F11" s="25"/>
      <c r="G11" s="25"/>
      <c r="H11" s="25"/>
      <c r="I11" s="87"/>
      <c r="J11" s="86"/>
      <c r="K11" s="86"/>
      <c r="L11" s="26" t="s">
        <v>12</v>
      </c>
      <c r="M11" s="27" t="s">
        <v>11</v>
      </c>
      <c r="N11" s="26" t="s">
        <v>10</v>
      </c>
      <c r="O11" s="27" t="s">
        <v>9</v>
      </c>
      <c r="P11" s="28"/>
      <c r="Q11" s="77" t="s">
        <v>57</v>
      </c>
      <c r="R11" s="77"/>
      <c r="S11" s="77" t="s">
        <v>8</v>
      </c>
      <c r="T11" s="77" t="s">
        <v>6</v>
      </c>
      <c r="U11" s="77"/>
      <c r="V11" s="77" t="s">
        <v>63</v>
      </c>
      <c r="W11" s="77" t="s">
        <v>7</v>
      </c>
      <c r="X11" s="77" t="s">
        <v>6</v>
      </c>
      <c r="Y11" s="77" t="s">
        <v>6</v>
      </c>
      <c r="Z11" s="14"/>
      <c r="AA11" s="14"/>
      <c r="AB11" s="14"/>
    </row>
    <row r="12" spans="1:28" ht="25.5" x14ac:dyDescent="0.2">
      <c r="A12" s="14"/>
      <c r="B12" s="29" t="s">
        <v>5</v>
      </c>
      <c r="C12" s="30"/>
      <c r="D12" s="31"/>
      <c r="E12" s="31"/>
      <c r="F12" s="31"/>
      <c r="G12" s="31"/>
      <c r="H12" s="29"/>
      <c r="I12" s="31" t="s">
        <v>4</v>
      </c>
      <c r="J12" s="32">
        <v>1</v>
      </c>
      <c r="K12" s="33">
        <v>2</v>
      </c>
      <c r="L12" s="34">
        <v>3</v>
      </c>
      <c r="M12" s="34">
        <v>4</v>
      </c>
      <c r="N12" s="35">
        <v>5</v>
      </c>
      <c r="O12" s="36">
        <v>6</v>
      </c>
      <c r="P12" s="36">
        <v>7</v>
      </c>
      <c r="Q12" s="37">
        <v>7</v>
      </c>
      <c r="R12" s="37"/>
      <c r="S12" s="37">
        <v>7</v>
      </c>
      <c r="T12" s="37">
        <v>8</v>
      </c>
      <c r="U12" s="37">
        <v>9</v>
      </c>
      <c r="V12" s="37">
        <v>9</v>
      </c>
      <c r="W12" s="37">
        <v>9</v>
      </c>
      <c r="X12" s="37"/>
      <c r="Y12" s="37">
        <v>10</v>
      </c>
      <c r="Z12" s="38"/>
      <c r="AA12" s="38"/>
      <c r="AB12" s="14"/>
    </row>
    <row r="13" spans="1:28" ht="28.5" x14ac:dyDescent="0.2">
      <c r="A13" s="8"/>
      <c r="B13" s="94">
        <v>939</v>
      </c>
      <c r="C13" s="94"/>
      <c r="D13" s="94"/>
      <c r="E13" s="94"/>
      <c r="F13" s="94"/>
      <c r="G13" s="94"/>
      <c r="H13" s="94"/>
      <c r="I13" s="95"/>
      <c r="J13" s="39" t="s">
        <v>51</v>
      </c>
      <c r="K13" s="75">
        <v>939</v>
      </c>
      <c r="L13" s="40" t="s">
        <v>3</v>
      </c>
      <c r="M13" s="40" t="s">
        <v>3</v>
      </c>
      <c r="N13" s="41" t="s">
        <v>3</v>
      </c>
      <c r="O13" s="74" t="s">
        <v>3</v>
      </c>
      <c r="P13" s="11">
        <v>0</v>
      </c>
      <c r="Q13" s="76">
        <f>Q14+Q41+Q51+Q56+Q61+Q71+Q76+Q81</f>
        <v>130141.20000000001</v>
      </c>
      <c r="R13" s="76" t="e">
        <f>R14+R41+R46+#REF!+R61+R76+R81</f>
        <v>#REF!</v>
      </c>
      <c r="S13" s="76" t="e">
        <f>S14+S41+S46+#REF!+S61+S76+S81</f>
        <v>#REF!</v>
      </c>
      <c r="T13" s="76">
        <f>S61</f>
        <v>0</v>
      </c>
      <c r="U13" s="76" t="e">
        <f>U14+U41+U46+#REF!+U61+U76+U81</f>
        <v>#REF!</v>
      </c>
      <c r="V13" s="76">
        <f>V14+V41+V51+V56+V61+V71+V76+V81</f>
        <v>127203.1</v>
      </c>
      <c r="W13" s="76" t="e">
        <f>W14+W41+W46+#REF!+W61+W76+W81</f>
        <v>#REF!</v>
      </c>
      <c r="X13" s="76" t="e">
        <f>X14+X41+X46+#REF!+X61+X76+X81</f>
        <v>#REF!</v>
      </c>
      <c r="Y13" s="76">
        <v>0</v>
      </c>
      <c r="Z13" s="96"/>
      <c r="AA13" s="96"/>
      <c r="AB13" s="12"/>
    </row>
    <row r="14" spans="1:28" ht="16.5" customHeight="1" x14ac:dyDescent="0.2">
      <c r="A14" s="8"/>
      <c r="B14" s="83">
        <v>100</v>
      </c>
      <c r="C14" s="83"/>
      <c r="D14" s="83"/>
      <c r="E14" s="83"/>
      <c r="F14" s="83"/>
      <c r="G14" s="83"/>
      <c r="H14" s="83"/>
      <c r="I14" s="84"/>
      <c r="J14" s="6" t="s">
        <v>50</v>
      </c>
      <c r="K14" s="72">
        <v>939</v>
      </c>
      <c r="L14" s="9">
        <v>1</v>
      </c>
      <c r="M14" s="9" t="s">
        <v>3</v>
      </c>
      <c r="N14" s="10" t="s">
        <v>3</v>
      </c>
      <c r="O14" s="71" t="s">
        <v>3</v>
      </c>
      <c r="P14" s="11">
        <v>0</v>
      </c>
      <c r="Q14" s="73">
        <f>+Q15+Q19+Q29+Q25</f>
        <v>98097.5</v>
      </c>
      <c r="R14" s="73">
        <f>R19+R25+R29+R15</f>
        <v>0</v>
      </c>
      <c r="S14" s="73">
        <f>S19+S25+S29+S15</f>
        <v>199310.3</v>
      </c>
      <c r="T14" s="73">
        <f>T19+T25+T29+T15</f>
        <v>0</v>
      </c>
      <c r="U14" s="73">
        <f>U19+U25+U29+U15</f>
        <v>0</v>
      </c>
      <c r="V14" s="73">
        <f>V15+V19+V29+V25</f>
        <v>99963.5</v>
      </c>
      <c r="W14" s="73">
        <f>W19+W25+W29+W15</f>
        <v>206633.5</v>
      </c>
      <c r="X14" s="73">
        <f>X19+X25+X29+X15</f>
        <v>0</v>
      </c>
      <c r="Y14" s="73">
        <f>Y19+Y25+Y29+Y15</f>
        <v>0</v>
      </c>
      <c r="Z14" s="85"/>
      <c r="AA14" s="85"/>
      <c r="AB14" s="12"/>
    </row>
    <row r="15" spans="1:28" ht="30" x14ac:dyDescent="0.2">
      <c r="A15" s="8"/>
      <c r="B15" s="83">
        <v>104</v>
      </c>
      <c r="C15" s="83"/>
      <c r="D15" s="83"/>
      <c r="E15" s="83"/>
      <c r="F15" s="83"/>
      <c r="G15" s="83"/>
      <c r="H15" s="83"/>
      <c r="I15" s="84"/>
      <c r="J15" s="1" t="s">
        <v>54</v>
      </c>
      <c r="K15" s="72">
        <v>939</v>
      </c>
      <c r="L15" s="9">
        <v>1</v>
      </c>
      <c r="M15" s="9">
        <v>2</v>
      </c>
      <c r="N15" s="10" t="s">
        <v>3</v>
      </c>
      <c r="O15" s="71" t="s">
        <v>3</v>
      </c>
      <c r="P15" s="11">
        <v>0</v>
      </c>
      <c r="Q15" s="73">
        <f>Q16</f>
        <v>3084.3</v>
      </c>
      <c r="R15" s="73">
        <f t="shared" ref="R15:Y15" si="0">R16</f>
        <v>0</v>
      </c>
      <c r="S15" s="73">
        <f t="shared" si="0"/>
        <v>116632.7</v>
      </c>
      <c r="T15" s="73">
        <f t="shared" si="0"/>
        <v>0</v>
      </c>
      <c r="U15" s="73">
        <f t="shared" si="0"/>
        <v>0</v>
      </c>
      <c r="V15" s="73">
        <f t="shared" si="0"/>
        <v>3084.3</v>
      </c>
      <c r="W15" s="73">
        <f t="shared" si="0"/>
        <v>121289.9</v>
      </c>
      <c r="X15" s="73">
        <f t="shared" si="0"/>
        <v>0</v>
      </c>
      <c r="Y15" s="73">
        <f t="shared" si="0"/>
        <v>0</v>
      </c>
      <c r="Z15" s="85"/>
      <c r="AA15" s="85"/>
      <c r="AB15" s="12"/>
    </row>
    <row r="16" spans="1:28" ht="15" x14ac:dyDescent="0.2">
      <c r="A16" s="8"/>
      <c r="B16" s="83" t="s">
        <v>21</v>
      </c>
      <c r="C16" s="83"/>
      <c r="D16" s="83"/>
      <c r="E16" s="83"/>
      <c r="F16" s="83"/>
      <c r="G16" s="83"/>
      <c r="H16" s="83"/>
      <c r="I16" s="84"/>
      <c r="J16" s="6" t="s">
        <v>24</v>
      </c>
      <c r="K16" s="72">
        <v>939</v>
      </c>
      <c r="L16" s="9">
        <v>1</v>
      </c>
      <c r="M16" s="9">
        <v>2</v>
      </c>
      <c r="N16" s="10" t="s">
        <v>21</v>
      </c>
      <c r="O16" s="71" t="s">
        <v>3</v>
      </c>
      <c r="P16" s="11">
        <v>0</v>
      </c>
      <c r="Q16" s="73">
        <f>Q17</f>
        <v>3084.3</v>
      </c>
      <c r="R16" s="73">
        <f t="shared" ref="R16:X16" si="1">R18+R20</f>
        <v>0</v>
      </c>
      <c r="S16" s="73">
        <f t="shared" si="1"/>
        <v>116632.7</v>
      </c>
      <c r="T16" s="73">
        <f t="shared" si="1"/>
        <v>0</v>
      </c>
      <c r="U16" s="73">
        <f t="shared" si="1"/>
        <v>0</v>
      </c>
      <c r="V16" s="73">
        <f>V17</f>
        <v>3084.3</v>
      </c>
      <c r="W16" s="73">
        <f t="shared" si="1"/>
        <v>121289.9</v>
      </c>
      <c r="X16" s="73">
        <f t="shared" si="1"/>
        <v>0</v>
      </c>
      <c r="Y16" s="73">
        <f>Y17</f>
        <v>0</v>
      </c>
      <c r="Z16" s="85"/>
      <c r="AA16" s="85"/>
      <c r="AB16" s="12"/>
    </row>
    <row r="17" spans="1:30" ht="60" x14ac:dyDescent="0.2">
      <c r="A17" s="8"/>
      <c r="B17" s="83">
        <v>100</v>
      </c>
      <c r="C17" s="83"/>
      <c r="D17" s="83"/>
      <c r="E17" s="83"/>
      <c r="F17" s="83"/>
      <c r="G17" s="83"/>
      <c r="H17" s="83"/>
      <c r="I17" s="84"/>
      <c r="J17" s="1" t="s">
        <v>48</v>
      </c>
      <c r="K17" s="72">
        <v>939</v>
      </c>
      <c r="L17" s="9">
        <v>1</v>
      </c>
      <c r="M17" s="9">
        <v>2</v>
      </c>
      <c r="N17" s="10" t="s">
        <v>21</v>
      </c>
      <c r="O17" s="71">
        <v>100</v>
      </c>
      <c r="P17" s="11">
        <v>0</v>
      </c>
      <c r="Q17" s="73">
        <f>Q18</f>
        <v>3084.3</v>
      </c>
      <c r="R17" s="73">
        <f t="shared" ref="R17:Y17" si="2">R18</f>
        <v>0</v>
      </c>
      <c r="S17" s="73">
        <f t="shared" si="2"/>
        <v>58061.5</v>
      </c>
      <c r="T17" s="73">
        <f t="shared" si="2"/>
        <v>0</v>
      </c>
      <c r="U17" s="73">
        <f t="shared" si="2"/>
        <v>0</v>
      </c>
      <c r="V17" s="73">
        <f t="shared" si="2"/>
        <v>3084.3</v>
      </c>
      <c r="W17" s="73">
        <f t="shared" si="2"/>
        <v>60303.9</v>
      </c>
      <c r="X17" s="73">
        <f t="shared" si="2"/>
        <v>0</v>
      </c>
      <c r="Y17" s="73">
        <f t="shared" si="2"/>
        <v>0</v>
      </c>
      <c r="Z17" s="85"/>
      <c r="AA17" s="85"/>
      <c r="AB17" s="12"/>
    </row>
    <row r="18" spans="1:30" ht="30" x14ac:dyDescent="0.2">
      <c r="A18" s="8"/>
      <c r="B18" s="83">
        <v>120</v>
      </c>
      <c r="C18" s="83"/>
      <c r="D18" s="83"/>
      <c r="E18" s="83"/>
      <c r="F18" s="83"/>
      <c r="G18" s="83"/>
      <c r="H18" s="83"/>
      <c r="I18" s="84"/>
      <c r="J18" s="6" t="s">
        <v>47</v>
      </c>
      <c r="K18" s="72">
        <v>939</v>
      </c>
      <c r="L18" s="9">
        <v>1</v>
      </c>
      <c r="M18" s="9">
        <v>2</v>
      </c>
      <c r="N18" s="10" t="s">
        <v>21</v>
      </c>
      <c r="O18" s="71">
        <v>120</v>
      </c>
      <c r="P18" s="11">
        <v>0</v>
      </c>
      <c r="Q18" s="73">
        <v>3084.3</v>
      </c>
      <c r="R18" s="42">
        <v>0</v>
      </c>
      <c r="S18" s="43">
        <v>58061.5</v>
      </c>
      <c r="T18" s="73">
        <v>0</v>
      </c>
      <c r="U18" s="11">
        <v>0</v>
      </c>
      <c r="V18" s="73">
        <v>3084.3</v>
      </c>
      <c r="W18" s="42">
        <v>60303.9</v>
      </c>
      <c r="X18" s="43">
        <v>0</v>
      </c>
      <c r="Y18" s="43">
        <v>0</v>
      </c>
      <c r="Z18" s="85"/>
      <c r="AA18" s="85"/>
      <c r="AB18" s="12"/>
    </row>
    <row r="19" spans="1:30" ht="45" x14ac:dyDescent="0.2">
      <c r="A19" s="8"/>
      <c r="B19" s="83">
        <v>104</v>
      </c>
      <c r="C19" s="83"/>
      <c r="D19" s="83"/>
      <c r="E19" s="83"/>
      <c r="F19" s="83"/>
      <c r="G19" s="83"/>
      <c r="H19" s="83"/>
      <c r="I19" s="84"/>
      <c r="J19" s="1" t="s">
        <v>49</v>
      </c>
      <c r="K19" s="72">
        <v>939</v>
      </c>
      <c r="L19" s="9">
        <v>1</v>
      </c>
      <c r="M19" s="9">
        <v>4</v>
      </c>
      <c r="N19" s="10" t="s">
        <v>3</v>
      </c>
      <c r="O19" s="71" t="s">
        <v>3</v>
      </c>
      <c r="P19" s="11">
        <v>0</v>
      </c>
      <c r="Q19" s="73">
        <f>Q20</f>
        <v>74195.7</v>
      </c>
      <c r="R19" s="73">
        <f t="shared" ref="R19:Y19" si="3">R20</f>
        <v>0</v>
      </c>
      <c r="S19" s="73">
        <f t="shared" si="3"/>
        <v>58571.199999999997</v>
      </c>
      <c r="T19" s="73">
        <f t="shared" si="3"/>
        <v>0</v>
      </c>
      <c r="U19" s="73">
        <f t="shared" si="3"/>
        <v>0</v>
      </c>
      <c r="V19" s="73">
        <f t="shared" si="3"/>
        <v>74195.7</v>
      </c>
      <c r="W19" s="73">
        <f t="shared" si="3"/>
        <v>60986</v>
      </c>
      <c r="X19" s="73">
        <f t="shared" si="3"/>
        <v>0</v>
      </c>
      <c r="Y19" s="73">
        <f t="shared" si="3"/>
        <v>0</v>
      </c>
      <c r="Z19" s="85"/>
      <c r="AA19" s="85"/>
      <c r="AB19" s="12"/>
    </row>
    <row r="20" spans="1:30" ht="15" x14ac:dyDescent="0.2">
      <c r="A20" s="8"/>
      <c r="B20" s="83" t="s">
        <v>21</v>
      </c>
      <c r="C20" s="83"/>
      <c r="D20" s="83"/>
      <c r="E20" s="83"/>
      <c r="F20" s="83"/>
      <c r="G20" s="83"/>
      <c r="H20" s="83"/>
      <c r="I20" s="84"/>
      <c r="J20" s="6" t="s">
        <v>24</v>
      </c>
      <c r="K20" s="72">
        <v>939</v>
      </c>
      <c r="L20" s="9">
        <v>1</v>
      </c>
      <c r="M20" s="9">
        <v>4</v>
      </c>
      <c r="N20" s="10" t="s">
        <v>21</v>
      </c>
      <c r="O20" s="71" t="s">
        <v>3</v>
      </c>
      <c r="P20" s="11">
        <v>0</v>
      </c>
      <c r="Q20" s="73">
        <f>Q21+Q23</f>
        <v>74195.7</v>
      </c>
      <c r="R20" s="73">
        <f t="shared" ref="R20:Y20" si="4">R22+R24</f>
        <v>0</v>
      </c>
      <c r="S20" s="73">
        <f t="shared" si="4"/>
        <v>58571.199999999997</v>
      </c>
      <c r="T20" s="73">
        <f t="shared" si="4"/>
        <v>0</v>
      </c>
      <c r="U20" s="73">
        <f t="shared" si="4"/>
        <v>0</v>
      </c>
      <c r="V20" s="73">
        <f t="shared" si="4"/>
        <v>74195.7</v>
      </c>
      <c r="W20" s="73">
        <f t="shared" si="4"/>
        <v>60986</v>
      </c>
      <c r="X20" s="73">
        <f t="shared" si="4"/>
        <v>0</v>
      </c>
      <c r="Y20" s="73">
        <f t="shared" si="4"/>
        <v>0</v>
      </c>
      <c r="Z20" s="85"/>
      <c r="AA20" s="85"/>
      <c r="AB20" s="12"/>
    </row>
    <row r="21" spans="1:30" ht="60" x14ac:dyDescent="0.2">
      <c r="A21" s="8"/>
      <c r="B21" s="83">
        <v>100</v>
      </c>
      <c r="C21" s="83"/>
      <c r="D21" s="83"/>
      <c r="E21" s="83"/>
      <c r="F21" s="83"/>
      <c r="G21" s="83"/>
      <c r="H21" s="83"/>
      <c r="I21" s="84"/>
      <c r="J21" s="1" t="s">
        <v>48</v>
      </c>
      <c r="K21" s="72">
        <v>939</v>
      </c>
      <c r="L21" s="9">
        <v>1</v>
      </c>
      <c r="M21" s="9">
        <v>4</v>
      </c>
      <c r="N21" s="10" t="s">
        <v>21</v>
      </c>
      <c r="O21" s="71">
        <v>100</v>
      </c>
      <c r="P21" s="11">
        <v>0</v>
      </c>
      <c r="Q21" s="73">
        <f>Q22</f>
        <v>74185.7</v>
      </c>
      <c r="R21" s="73">
        <f t="shared" ref="R21:Y21" si="5">R22</f>
        <v>0</v>
      </c>
      <c r="S21" s="73">
        <f t="shared" si="5"/>
        <v>58061.5</v>
      </c>
      <c r="T21" s="73">
        <f t="shared" si="5"/>
        <v>0</v>
      </c>
      <c r="U21" s="73">
        <f t="shared" si="5"/>
        <v>0</v>
      </c>
      <c r="V21" s="73">
        <f>V22</f>
        <v>74185.7</v>
      </c>
      <c r="W21" s="73">
        <f t="shared" si="5"/>
        <v>60303.9</v>
      </c>
      <c r="X21" s="73">
        <f t="shared" si="5"/>
        <v>0</v>
      </c>
      <c r="Y21" s="73">
        <f t="shared" si="5"/>
        <v>0</v>
      </c>
      <c r="Z21" s="85"/>
      <c r="AA21" s="85"/>
      <c r="AB21" s="12"/>
    </row>
    <row r="22" spans="1:30" ht="30" x14ac:dyDescent="0.2">
      <c r="A22" s="8"/>
      <c r="B22" s="83">
        <v>120</v>
      </c>
      <c r="C22" s="83"/>
      <c r="D22" s="83"/>
      <c r="E22" s="83"/>
      <c r="F22" s="83"/>
      <c r="G22" s="83"/>
      <c r="H22" s="83"/>
      <c r="I22" s="84"/>
      <c r="J22" s="6" t="s">
        <v>47</v>
      </c>
      <c r="K22" s="72">
        <v>939</v>
      </c>
      <c r="L22" s="9">
        <v>1</v>
      </c>
      <c r="M22" s="9">
        <v>4</v>
      </c>
      <c r="N22" s="10" t="s">
        <v>21</v>
      </c>
      <c r="O22" s="71">
        <v>120</v>
      </c>
      <c r="P22" s="11">
        <v>0</v>
      </c>
      <c r="Q22" s="73">
        <v>74185.7</v>
      </c>
      <c r="R22" s="42">
        <v>0</v>
      </c>
      <c r="S22" s="43">
        <v>58061.5</v>
      </c>
      <c r="T22" s="73">
        <v>0</v>
      </c>
      <c r="U22" s="11">
        <v>0</v>
      </c>
      <c r="V22" s="73">
        <v>74185.7</v>
      </c>
      <c r="W22" s="42">
        <v>60303.9</v>
      </c>
      <c r="X22" s="43">
        <v>0</v>
      </c>
      <c r="Y22" s="43">
        <v>0</v>
      </c>
      <c r="Z22" s="85"/>
      <c r="AA22" s="85"/>
      <c r="AB22" s="12"/>
    </row>
    <row r="23" spans="1:30" ht="15" x14ac:dyDescent="0.2">
      <c r="A23" s="8"/>
      <c r="B23" s="83">
        <v>800</v>
      </c>
      <c r="C23" s="83"/>
      <c r="D23" s="83"/>
      <c r="E23" s="83"/>
      <c r="F23" s="83"/>
      <c r="G23" s="83"/>
      <c r="H23" s="83"/>
      <c r="I23" s="84"/>
      <c r="J23" s="7" t="s">
        <v>43</v>
      </c>
      <c r="K23" s="72">
        <v>939</v>
      </c>
      <c r="L23" s="9">
        <v>1</v>
      </c>
      <c r="M23" s="9">
        <v>4</v>
      </c>
      <c r="N23" s="10" t="s">
        <v>21</v>
      </c>
      <c r="O23" s="71">
        <v>800</v>
      </c>
      <c r="P23" s="11">
        <v>0</v>
      </c>
      <c r="Q23" s="73">
        <f>Q24</f>
        <v>10</v>
      </c>
      <c r="R23" s="73">
        <f t="shared" ref="R23:Y23" si="6">R24</f>
        <v>0</v>
      </c>
      <c r="S23" s="73">
        <f t="shared" si="6"/>
        <v>509.7</v>
      </c>
      <c r="T23" s="73">
        <f t="shared" si="6"/>
        <v>0</v>
      </c>
      <c r="U23" s="73">
        <f t="shared" si="6"/>
        <v>0</v>
      </c>
      <c r="V23" s="73">
        <f t="shared" si="6"/>
        <v>10</v>
      </c>
      <c r="W23" s="73">
        <f t="shared" si="6"/>
        <v>682.1</v>
      </c>
      <c r="X23" s="73">
        <f t="shared" si="6"/>
        <v>0</v>
      </c>
      <c r="Y23" s="73">
        <f t="shared" si="6"/>
        <v>0</v>
      </c>
      <c r="Z23" s="85"/>
      <c r="AA23" s="85"/>
      <c r="AB23" s="12"/>
    </row>
    <row r="24" spans="1:30" ht="15" x14ac:dyDescent="0.2">
      <c r="A24" s="8"/>
      <c r="B24" s="83">
        <v>850</v>
      </c>
      <c r="C24" s="83"/>
      <c r="D24" s="83"/>
      <c r="E24" s="83"/>
      <c r="F24" s="83"/>
      <c r="G24" s="83"/>
      <c r="H24" s="83"/>
      <c r="I24" s="84"/>
      <c r="J24" s="6" t="s">
        <v>42</v>
      </c>
      <c r="K24" s="72">
        <v>939</v>
      </c>
      <c r="L24" s="9">
        <v>1</v>
      </c>
      <c r="M24" s="9">
        <v>4</v>
      </c>
      <c r="N24" s="10" t="s">
        <v>21</v>
      </c>
      <c r="O24" s="71">
        <v>850</v>
      </c>
      <c r="P24" s="11">
        <v>0</v>
      </c>
      <c r="Q24" s="73">
        <v>10</v>
      </c>
      <c r="R24" s="42">
        <v>0</v>
      </c>
      <c r="S24" s="43">
        <v>509.7</v>
      </c>
      <c r="T24" s="73">
        <v>0</v>
      </c>
      <c r="U24" s="11">
        <v>0</v>
      </c>
      <c r="V24" s="73">
        <v>10</v>
      </c>
      <c r="W24" s="42">
        <v>682.1</v>
      </c>
      <c r="X24" s="43">
        <v>0</v>
      </c>
      <c r="Y24" s="43">
        <v>0</v>
      </c>
      <c r="Z24" s="85"/>
      <c r="AA24" s="85"/>
      <c r="AB24" s="12"/>
    </row>
    <row r="25" spans="1:30" ht="15" x14ac:dyDescent="0.2">
      <c r="A25" s="8"/>
      <c r="B25" s="83">
        <v>111</v>
      </c>
      <c r="C25" s="83"/>
      <c r="D25" s="83"/>
      <c r="E25" s="83"/>
      <c r="F25" s="83"/>
      <c r="G25" s="83"/>
      <c r="H25" s="83"/>
      <c r="I25" s="84"/>
      <c r="J25" s="1" t="s">
        <v>46</v>
      </c>
      <c r="K25" s="72">
        <v>939</v>
      </c>
      <c r="L25" s="9">
        <v>1</v>
      </c>
      <c r="M25" s="9">
        <v>11</v>
      </c>
      <c r="N25" s="10" t="s">
        <v>3</v>
      </c>
      <c r="O25" s="71" t="s">
        <v>3</v>
      </c>
      <c r="P25" s="11">
        <v>0</v>
      </c>
      <c r="Q25" s="73">
        <f>Q26</f>
        <v>4</v>
      </c>
      <c r="R25" s="73">
        <f t="shared" ref="R25:Y25" si="7">R26</f>
        <v>0</v>
      </c>
      <c r="S25" s="73">
        <f t="shared" si="7"/>
        <v>3.8</v>
      </c>
      <c r="T25" s="73">
        <f t="shared" si="7"/>
        <v>0</v>
      </c>
      <c r="U25" s="73">
        <f t="shared" si="7"/>
        <v>0</v>
      </c>
      <c r="V25" s="73">
        <f t="shared" si="7"/>
        <v>4</v>
      </c>
      <c r="W25" s="73">
        <f t="shared" si="7"/>
        <v>3.8</v>
      </c>
      <c r="X25" s="73">
        <f t="shared" si="7"/>
        <v>0</v>
      </c>
      <c r="Y25" s="73">
        <f t="shared" si="7"/>
        <v>0</v>
      </c>
      <c r="Z25" s="85"/>
      <c r="AA25" s="85"/>
      <c r="AB25" s="12"/>
    </row>
    <row r="26" spans="1:30" ht="15" x14ac:dyDescent="0.2">
      <c r="A26" s="8"/>
      <c r="B26" s="83" t="s">
        <v>21</v>
      </c>
      <c r="C26" s="83"/>
      <c r="D26" s="83"/>
      <c r="E26" s="83"/>
      <c r="F26" s="83"/>
      <c r="G26" s="83"/>
      <c r="H26" s="83"/>
      <c r="I26" s="84"/>
      <c r="J26" s="6" t="s">
        <v>24</v>
      </c>
      <c r="K26" s="72">
        <v>939</v>
      </c>
      <c r="L26" s="9">
        <v>1</v>
      </c>
      <c r="M26" s="9">
        <v>11</v>
      </c>
      <c r="N26" s="10" t="s">
        <v>21</v>
      </c>
      <c r="O26" s="71" t="s">
        <v>3</v>
      </c>
      <c r="P26" s="11">
        <v>0</v>
      </c>
      <c r="Q26" s="73">
        <f>Q27</f>
        <v>4</v>
      </c>
      <c r="R26" s="73">
        <f t="shared" ref="R26:Y26" si="8">R27</f>
        <v>0</v>
      </c>
      <c r="S26" s="73">
        <f t="shared" si="8"/>
        <v>3.8</v>
      </c>
      <c r="T26" s="73">
        <f t="shared" si="8"/>
        <v>0</v>
      </c>
      <c r="U26" s="73">
        <f t="shared" si="8"/>
        <v>0</v>
      </c>
      <c r="V26" s="73">
        <f t="shared" si="8"/>
        <v>4</v>
      </c>
      <c r="W26" s="73">
        <f t="shared" si="8"/>
        <v>3.8</v>
      </c>
      <c r="X26" s="73">
        <f t="shared" si="8"/>
        <v>0</v>
      </c>
      <c r="Y26" s="73">
        <f t="shared" si="8"/>
        <v>0</v>
      </c>
      <c r="Z26" s="85"/>
      <c r="AA26" s="85"/>
      <c r="AB26" s="12"/>
    </row>
    <row r="27" spans="1:30" ht="15" x14ac:dyDescent="0.2">
      <c r="A27" s="8"/>
      <c r="B27" s="83">
        <v>800</v>
      </c>
      <c r="C27" s="83"/>
      <c r="D27" s="83"/>
      <c r="E27" s="83"/>
      <c r="F27" s="83"/>
      <c r="G27" s="83"/>
      <c r="H27" s="83"/>
      <c r="I27" s="84"/>
      <c r="J27" s="1" t="s">
        <v>43</v>
      </c>
      <c r="K27" s="72">
        <v>939</v>
      </c>
      <c r="L27" s="9">
        <v>1</v>
      </c>
      <c r="M27" s="9">
        <v>11</v>
      </c>
      <c r="N27" s="10" t="s">
        <v>21</v>
      </c>
      <c r="O27" s="71">
        <v>800</v>
      </c>
      <c r="P27" s="11">
        <v>0</v>
      </c>
      <c r="Q27" s="73">
        <f>Q28</f>
        <v>4</v>
      </c>
      <c r="R27" s="73">
        <f t="shared" ref="R27:Y27" si="9">R28</f>
        <v>0</v>
      </c>
      <c r="S27" s="73">
        <f t="shared" si="9"/>
        <v>3.8</v>
      </c>
      <c r="T27" s="73">
        <f t="shared" si="9"/>
        <v>0</v>
      </c>
      <c r="U27" s="73">
        <f t="shared" si="9"/>
        <v>0</v>
      </c>
      <c r="V27" s="73">
        <f t="shared" si="9"/>
        <v>4</v>
      </c>
      <c r="W27" s="73">
        <f t="shared" si="9"/>
        <v>3.8</v>
      </c>
      <c r="X27" s="73">
        <f t="shared" si="9"/>
        <v>0</v>
      </c>
      <c r="Y27" s="73">
        <f t="shared" si="9"/>
        <v>0</v>
      </c>
      <c r="Z27" s="85"/>
      <c r="AA27" s="85"/>
      <c r="AB27" s="12"/>
    </row>
    <row r="28" spans="1:30" ht="15" x14ac:dyDescent="0.2">
      <c r="A28" s="8"/>
      <c r="B28" s="83">
        <v>870</v>
      </c>
      <c r="C28" s="83"/>
      <c r="D28" s="83"/>
      <c r="E28" s="83"/>
      <c r="F28" s="83"/>
      <c r="G28" s="83"/>
      <c r="H28" s="83"/>
      <c r="I28" s="84"/>
      <c r="J28" s="6" t="s">
        <v>45</v>
      </c>
      <c r="K28" s="72">
        <v>939</v>
      </c>
      <c r="L28" s="9">
        <v>1</v>
      </c>
      <c r="M28" s="9">
        <v>11</v>
      </c>
      <c r="N28" s="10" t="s">
        <v>21</v>
      </c>
      <c r="O28" s="71">
        <v>870</v>
      </c>
      <c r="P28" s="11">
        <v>0</v>
      </c>
      <c r="Q28" s="73">
        <v>4</v>
      </c>
      <c r="R28" s="42">
        <v>0</v>
      </c>
      <c r="S28" s="43">
        <v>3.8</v>
      </c>
      <c r="T28" s="73">
        <v>0</v>
      </c>
      <c r="U28" s="11">
        <v>0</v>
      </c>
      <c r="V28" s="73">
        <v>4</v>
      </c>
      <c r="W28" s="42">
        <v>3.8</v>
      </c>
      <c r="X28" s="43">
        <v>0</v>
      </c>
      <c r="Y28" s="43">
        <v>0</v>
      </c>
      <c r="Z28" s="85"/>
      <c r="AA28" s="85"/>
      <c r="AB28" s="12"/>
    </row>
    <row r="29" spans="1:30" ht="15" x14ac:dyDescent="0.2">
      <c r="A29" s="8"/>
      <c r="B29" s="83">
        <v>113</v>
      </c>
      <c r="C29" s="83"/>
      <c r="D29" s="83"/>
      <c r="E29" s="83"/>
      <c r="F29" s="83"/>
      <c r="G29" s="83"/>
      <c r="H29" s="83"/>
      <c r="I29" s="84"/>
      <c r="J29" s="1" t="s">
        <v>44</v>
      </c>
      <c r="K29" s="72">
        <v>939</v>
      </c>
      <c r="L29" s="9">
        <v>1</v>
      </c>
      <c r="M29" s="9">
        <v>13</v>
      </c>
      <c r="N29" s="10" t="s">
        <v>3</v>
      </c>
      <c r="O29" s="71" t="s">
        <v>3</v>
      </c>
      <c r="P29" s="11">
        <v>0</v>
      </c>
      <c r="Q29" s="73">
        <f>Q30+Q38</f>
        <v>20813.5</v>
      </c>
      <c r="R29" s="73">
        <f t="shared" ref="R29:Y29" si="10">R30+R38</f>
        <v>0</v>
      </c>
      <c r="S29" s="73">
        <f t="shared" si="10"/>
        <v>24102.6</v>
      </c>
      <c r="T29" s="73">
        <f t="shared" si="10"/>
        <v>0</v>
      </c>
      <c r="U29" s="73">
        <f t="shared" si="10"/>
        <v>0</v>
      </c>
      <c r="V29" s="73">
        <f>V30+V38</f>
        <v>22679.5</v>
      </c>
      <c r="W29" s="73">
        <f t="shared" si="10"/>
        <v>24353.8</v>
      </c>
      <c r="X29" s="73">
        <f t="shared" si="10"/>
        <v>0</v>
      </c>
      <c r="Y29" s="73">
        <f t="shared" si="10"/>
        <v>0</v>
      </c>
      <c r="Z29" s="85"/>
      <c r="AA29" s="85"/>
      <c r="AB29" s="12"/>
    </row>
    <row r="30" spans="1:30" ht="15" x14ac:dyDescent="0.2">
      <c r="A30" s="8"/>
      <c r="B30" s="83" t="s">
        <v>21</v>
      </c>
      <c r="C30" s="83"/>
      <c r="D30" s="83"/>
      <c r="E30" s="83"/>
      <c r="F30" s="83"/>
      <c r="G30" s="83"/>
      <c r="H30" s="83"/>
      <c r="I30" s="84"/>
      <c r="J30" s="6" t="s">
        <v>24</v>
      </c>
      <c r="K30" s="72">
        <v>939</v>
      </c>
      <c r="L30" s="9">
        <v>1</v>
      </c>
      <c r="M30" s="9">
        <v>13</v>
      </c>
      <c r="N30" s="10" t="s">
        <v>21</v>
      </c>
      <c r="O30" s="71" t="s">
        <v>3</v>
      </c>
      <c r="P30" s="11">
        <v>0</v>
      </c>
      <c r="Q30" s="73">
        <f>Q31+Q33+Q35</f>
        <v>20013.5</v>
      </c>
      <c r="R30" s="73">
        <f t="shared" ref="R30:Y30" si="11">R32+R36+R34</f>
        <v>0</v>
      </c>
      <c r="S30" s="73">
        <f t="shared" si="11"/>
        <v>23402.6</v>
      </c>
      <c r="T30" s="73">
        <f t="shared" si="11"/>
        <v>0</v>
      </c>
      <c r="U30" s="73">
        <f t="shared" si="11"/>
        <v>0</v>
      </c>
      <c r="V30" s="73">
        <f>V31+V33+V35</f>
        <v>21879.5</v>
      </c>
      <c r="W30" s="73">
        <f t="shared" si="11"/>
        <v>23653.8</v>
      </c>
      <c r="X30" s="73">
        <f t="shared" si="11"/>
        <v>0</v>
      </c>
      <c r="Y30" s="73">
        <f t="shared" si="11"/>
        <v>0</v>
      </c>
      <c r="Z30" s="85"/>
      <c r="AA30" s="85"/>
      <c r="AB30" s="12"/>
    </row>
    <row r="31" spans="1:30" ht="30" x14ac:dyDescent="0.2">
      <c r="A31" s="8"/>
      <c r="B31" s="83">
        <v>200</v>
      </c>
      <c r="C31" s="83"/>
      <c r="D31" s="83"/>
      <c r="E31" s="83"/>
      <c r="F31" s="83"/>
      <c r="G31" s="83"/>
      <c r="H31" s="83"/>
      <c r="I31" s="84"/>
      <c r="J31" s="1" t="s">
        <v>35</v>
      </c>
      <c r="K31" s="72">
        <v>939</v>
      </c>
      <c r="L31" s="9">
        <v>1</v>
      </c>
      <c r="M31" s="9">
        <v>13</v>
      </c>
      <c r="N31" s="10" t="s">
        <v>21</v>
      </c>
      <c r="O31" s="71">
        <v>200</v>
      </c>
      <c r="P31" s="11">
        <v>0</v>
      </c>
      <c r="Q31" s="73">
        <f>Q32</f>
        <v>1320</v>
      </c>
      <c r="R31" s="73">
        <f t="shared" ref="R31:Y31" si="12">R32</f>
        <v>0</v>
      </c>
      <c r="S31" s="73">
        <f t="shared" si="12"/>
        <v>1680</v>
      </c>
      <c r="T31" s="73">
        <f t="shared" si="12"/>
        <v>0</v>
      </c>
      <c r="U31" s="73">
        <f t="shared" si="12"/>
        <v>0</v>
      </c>
      <c r="V31" s="73">
        <f t="shared" si="12"/>
        <v>601.1</v>
      </c>
      <c r="W31" s="73">
        <f t="shared" si="12"/>
        <v>1680</v>
      </c>
      <c r="X31" s="73">
        <f t="shared" si="12"/>
        <v>0</v>
      </c>
      <c r="Y31" s="73">
        <f t="shared" si="12"/>
        <v>0</v>
      </c>
      <c r="Z31" s="85"/>
      <c r="AA31" s="85"/>
      <c r="AB31" s="12"/>
    </row>
    <row r="32" spans="1:30" ht="30" x14ac:dyDescent="0.2">
      <c r="A32" s="8"/>
      <c r="B32" s="83">
        <v>240</v>
      </c>
      <c r="C32" s="83"/>
      <c r="D32" s="83"/>
      <c r="E32" s="83"/>
      <c r="F32" s="83"/>
      <c r="G32" s="83"/>
      <c r="H32" s="83"/>
      <c r="I32" s="84"/>
      <c r="J32" s="6" t="s">
        <v>38</v>
      </c>
      <c r="K32" s="72">
        <v>939</v>
      </c>
      <c r="L32" s="9">
        <v>1</v>
      </c>
      <c r="M32" s="9">
        <v>13</v>
      </c>
      <c r="N32" s="10" t="s">
        <v>21</v>
      </c>
      <c r="O32" s="71">
        <v>240</v>
      </c>
      <c r="P32" s="11">
        <v>0</v>
      </c>
      <c r="Q32" s="82">
        <v>1320</v>
      </c>
      <c r="R32" s="42">
        <v>0</v>
      </c>
      <c r="S32" s="43">
        <v>1680</v>
      </c>
      <c r="T32" s="73">
        <v>0</v>
      </c>
      <c r="U32" s="11">
        <v>0</v>
      </c>
      <c r="V32" s="73">
        <v>601.1</v>
      </c>
      <c r="W32" s="42">
        <v>1680</v>
      </c>
      <c r="X32" s="43">
        <v>0</v>
      </c>
      <c r="Y32" s="43">
        <v>0</v>
      </c>
      <c r="Z32" s="85"/>
      <c r="AA32" s="85"/>
      <c r="AB32" s="12"/>
      <c r="AD32" s="70"/>
    </row>
    <row r="33" spans="1:28" ht="30" x14ac:dyDescent="0.2">
      <c r="A33" s="8"/>
      <c r="B33" s="83">
        <v>600</v>
      </c>
      <c r="C33" s="83"/>
      <c r="D33" s="83"/>
      <c r="E33" s="83"/>
      <c r="F33" s="83"/>
      <c r="G33" s="83"/>
      <c r="H33" s="83"/>
      <c r="I33" s="84"/>
      <c r="J33" s="1" t="s">
        <v>23</v>
      </c>
      <c r="K33" s="72">
        <v>939</v>
      </c>
      <c r="L33" s="9">
        <v>1</v>
      </c>
      <c r="M33" s="9">
        <v>13</v>
      </c>
      <c r="N33" s="10" t="s">
        <v>21</v>
      </c>
      <c r="O33" s="71">
        <v>600</v>
      </c>
      <c r="P33" s="11">
        <v>0</v>
      </c>
      <c r="Q33" s="73">
        <f>Q34</f>
        <v>15071.3</v>
      </c>
      <c r="R33" s="73">
        <f t="shared" ref="R33:Y33" si="13">R34</f>
        <v>0</v>
      </c>
      <c r="S33" s="73">
        <f t="shared" si="13"/>
        <v>21722.5</v>
      </c>
      <c r="T33" s="73">
        <f t="shared" si="13"/>
        <v>0</v>
      </c>
      <c r="U33" s="73">
        <f t="shared" si="13"/>
        <v>0</v>
      </c>
      <c r="V33" s="73">
        <f t="shared" si="13"/>
        <v>17386.900000000001</v>
      </c>
      <c r="W33" s="73">
        <f t="shared" si="13"/>
        <v>21973.7</v>
      </c>
      <c r="X33" s="73">
        <f t="shared" si="13"/>
        <v>0</v>
      </c>
      <c r="Y33" s="73">
        <f t="shared" si="13"/>
        <v>0</v>
      </c>
      <c r="Z33" s="85"/>
      <c r="AA33" s="85"/>
      <c r="AB33" s="12"/>
    </row>
    <row r="34" spans="1:28" ht="15" x14ac:dyDescent="0.2">
      <c r="A34" s="8"/>
      <c r="B34" s="83">
        <v>610</v>
      </c>
      <c r="C34" s="83"/>
      <c r="D34" s="83"/>
      <c r="E34" s="83"/>
      <c r="F34" s="83"/>
      <c r="G34" s="83"/>
      <c r="H34" s="83"/>
      <c r="I34" s="84"/>
      <c r="J34" s="6" t="s">
        <v>22</v>
      </c>
      <c r="K34" s="72">
        <v>939</v>
      </c>
      <c r="L34" s="9">
        <v>1</v>
      </c>
      <c r="M34" s="9">
        <v>13</v>
      </c>
      <c r="N34" s="10" t="s">
        <v>21</v>
      </c>
      <c r="O34" s="71">
        <v>610</v>
      </c>
      <c r="P34" s="11">
        <v>0</v>
      </c>
      <c r="Q34" s="73">
        <v>15071.3</v>
      </c>
      <c r="R34" s="42">
        <v>0</v>
      </c>
      <c r="S34" s="43">
        <v>21722.5</v>
      </c>
      <c r="T34" s="73">
        <v>0</v>
      </c>
      <c r="U34" s="11">
        <v>0</v>
      </c>
      <c r="V34" s="73">
        <v>17386.900000000001</v>
      </c>
      <c r="W34" s="42">
        <v>21973.7</v>
      </c>
      <c r="X34" s="43">
        <v>0</v>
      </c>
      <c r="Y34" s="43">
        <v>0</v>
      </c>
      <c r="Z34" s="85"/>
      <c r="AA34" s="85"/>
      <c r="AB34" s="12"/>
    </row>
    <row r="35" spans="1:28" ht="15" x14ac:dyDescent="0.2">
      <c r="A35" s="8"/>
      <c r="B35" s="83">
        <v>800</v>
      </c>
      <c r="C35" s="83"/>
      <c r="D35" s="83"/>
      <c r="E35" s="83"/>
      <c r="F35" s="83"/>
      <c r="G35" s="83"/>
      <c r="H35" s="83"/>
      <c r="I35" s="84"/>
      <c r="J35" s="1" t="s">
        <v>43</v>
      </c>
      <c r="K35" s="72">
        <v>939</v>
      </c>
      <c r="L35" s="9">
        <v>1</v>
      </c>
      <c r="M35" s="9">
        <v>13</v>
      </c>
      <c r="N35" s="10" t="s">
        <v>21</v>
      </c>
      <c r="O35" s="71">
        <v>800</v>
      </c>
      <c r="P35" s="11">
        <v>0</v>
      </c>
      <c r="Q35" s="73">
        <f>Q36+Q37</f>
        <v>3622.2</v>
      </c>
      <c r="R35" s="42">
        <v>0</v>
      </c>
      <c r="S35" s="43">
        <v>0.1</v>
      </c>
      <c r="T35" s="73">
        <v>0</v>
      </c>
      <c r="U35" s="11">
        <v>0</v>
      </c>
      <c r="V35" s="73">
        <f>V36+V37</f>
        <v>3891.5</v>
      </c>
      <c r="W35" s="42">
        <v>0.1</v>
      </c>
      <c r="X35" s="43">
        <v>0</v>
      </c>
      <c r="Y35" s="43">
        <v>0</v>
      </c>
      <c r="Z35" s="85"/>
      <c r="AA35" s="85"/>
      <c r="AB35" s="12"/>
    </row>
    <row r="36" spans="1:28" ht="15" x14ac:dyDescent="0.2">
      <c r="A36" s="8"/>
      <c r="B36" s="83">
        <v>850</v>
      </c>
      <c r="C36" s="83"/>
      <c r="D36" s="83"/>
      <c r="E36" s="83"/>
      <c r="F36" s="83"/>
      <c r="G36" s="83"/>
      <c r="H36" s="83"/>
      <c r="I36" s="84"/>
      <c r="J36" s="6" t="s">
        <v>42</v>
      </c>
      <c r="K36" s="72">
        <v>939</v>
      </c>
      <c r="L36" s="9">
        <v>1</v>
      </c>
      <c r="M36" s="9">
        <v>13</v>
      </c>
      <c r="N36" s="10" t="s">
        <v>21</v>
      </c>
      <c r="O36" s="71">
        <v>850</v>
      </c>
      <c r="P36" s="11">
        <v>0</v>
      </c>
      <c r="Q36" s="73">
        <v>0.1</v>
      </c>
      <c r="R36" s="42">
        <v>0</v>
      </c>
      <c r="S36" s="43">
        <v>0.1</v>
      </c>
      <c r="T36" s="73">
        <v>0</v>
      </c>
      <c r="U36" s="11">
        <v>0</v>
      </c>
      <c r="V36" s="73">
        <v>0.1</v>
      </c>
      <c r="W36" s="42">
        <v>0.1</v>
      </c>
      <c r="X36" s="43">
        <v>0</v>
      </c>
      <c r="Y36" s="43">
        <v>0</v>
      </c>
      <c r="Z36" s="85"/>
      <c r="AA36" s="85"/>
      <c r="AB36" s="12"/>
    </row>
    <row r="37" spans="1:28" ht="15" x14ac:dyDescent="0.2">
      <c r="A37" s="8"/>
      <c r="B37" s="71"/>
      <c r="C37" s="71"/>
      <c r="D37" s="71"/>
      <c r="E37" s="71"/>
      <c r="F37" s="71"/>
      <c r="G37" s="71"/>
      <c r="H37" s="71"/>
      <c r="I37" s="72"/>
      <c r="J37" s="6" t="s">
        <v>45</v>
      </c>
      <c r="K37" s="72">
        <v>939</v>
      </c>
      <c r="L37" s="9">
        <v>1</v>
      </c>
      <c r="M37" s="9">
        <v>13</v>
      </c>
      <c r="N37" s="10" t="s">
        <v>21</v>
      </c>
      <c r="O37" s="71">
        <v>870</v>
      </c>
      <c r="P37" s="11"/>
      <c r="Q37" s="73">
        <v>3622.1</v>
      </c>
      <c r="R37" s="42"/>
      <c r="S37" s="43"/>
      <c r="T37" s="73">
        <v>0</v>
      </c>
      <c r="U37" s="11"/>
      <c r="V37" s="73">
        <v>3891.4</v>
      </c>
      <c r="W37" s="42"/>
      <c r="X37" s="43"/>
      <c r="Y37" s="43">
        <v>0</v>
      </c>
      <c r="Z37" s="73"/>
      <c r="AA37" s="73"/>
      <c r="AB37" s="12"/>
    </row>
    <row r="38" spans="1:28" ht="60" x14ac:dyDescent="0.2">
      <c r="A38" s="8"/>
      <c r="B38" s="83" t="s">
        <v>41</v>
      </c>
      <c r="C38" s="83"/>
      <c r="D38" s="83"/>
      <c r="E38" s="83"/>
      <c r="F38" s="83"/>
      <c r="G38" s="83"/>
      <c r="H38" s="83"/>
      <c r="I38" s="84"/>
      <c r="J38" s="1" t="s">
        <v>64</v>
      </c>
      <c r="K38" s="72">
        <v>939</v>
      </c>
      <c r="L38" s="9">
        <v>1</v>
      </c>
      <c r="M38" s="9">
        <v>13</v>
      </c>
      <c r="N38" s="10" t="s">
        <v>41</v>
      </c>
      <c r="O38" s="71" t="s">
        <v>3</v>
      </c>
      <c r="P38" s="11">
        <v>0</v>
      </c>
      <c r="Q38" s="73">
        <f>Q39</f>
        <v>800</v>
      </c>
      <c r="R38" s="73">
        <f t="shared" ref="R38:Y39" si="14">R39</f>
        <v>0</v>
      </c>
      <c r="S38" s="73">
        <f t="shared" si="14"/>
        <v>700</v>
      </c>
      <c r="T38" s="73">
        <f t="shared" si="14"/>
        <v>0</v>
      </c>
      <c r="U38" s="73">
        <f t="shared" si="14"/>
        <v>0</v>
      </c>
      <c r="V38" s="73">
        <f t="shared" si="14"/>
        <v>800</v>
      </c>
      <c r="W38" s="73">
        <f t="shared" si="14"/>
        <v>700</v>
      </c>
      <c r="X38" s="73">
        <f t="shared" si="14"/>
        <v>0</v>
      </c>
      <c r="Y38" s="73">
        <f t="shared" si="14"/>
        <v>0</v>
      </c>
      <c r="Z38" s="85"/>
      <c r="AA38" s="85"/>
      <c r="AB38" s="12"/>
    </row>
    <row r="39" spans="1:28" ht="30" x14ac:dyDescent="0.2">
      <c r="A39" s="8"/>
      <c r="B39" s="83">
        <v>200</v>
      </c>
      <c r="C39" s="83"/>
      <c r="D39" s="83"/>
      <c r="E39" s="83"/>
      <c r="F39" s="83"/>
      <c r="G39" s="83"/>
      <c r="H39" s="83"/>
      <c r="I39" s="84"/>
      <c r="J39" s="6" t="s">
        <v>35</v>
      </c>
      <c r="K39" s="72">
        <v>939</v>
      </c>
      <c r="L39" s="9">
        <v>1</v>
      </c>
      <c r="M39" s="9">
        <v>13</v>
      </c>
      <c r="N39" s="10" t="s">
        <v>41</v>
      </c>
      <c r="O39" s="71">
        <v>200</v>
      </c>
      <c r="P39" s="11">
        <v>0</v>
      </c>
      <c r="Q39" s="73">
        <f>Q40</f>
        <v>800</v>
      </c>
      <c r="R39" s="73">
        <f t="shared" si="14"/>
        <v>0</v>
      </c>
      <c r="S39" s="73">
        <f t="shared" si="14"/>
        <v>700</v>
      </c>
      <c r="T39" s="73">
        <f t="shared" si="14"/>
        <v>0</v>
      </c>
      <c r="U39" s="73">
        <f t="shared" si="14"/>
        <v>0</v>
      </c>
      <c r="V39" s="73">
        <f t="shared" si="14"/>
        <v>800</v>
      </c>
      <c r="W39" s="73">
        <f t="shared" si="14"/>
        <v>700</v>
      </c>
      <c r="X39" s="73">
        <f t="shared" si="14"/>
        <v>0</v>
      </c>
      <c r="Y39" s="73">
        <f t="shared" si="14"/>
        <v>0</v>
      </c>
      <c r="Z39" s="85"/>
      <c r="AA39" s="85"/>
      <c r="AB39" s="12"/>
    </row>
    <row r="40" spans="1:28" ht="30" x14ac:dyDescent="0.2">
      <c r="A40" s="8"/>
      <c r="B40" s="83">
        <v>240</v>
      </c>
      <c r="C40" s="83"/>
      <c r="D40" s="83"/>
      <c r="E40" s="83"/>
      <c r="F40" s="83"/>
      <c r="G40" s="83"/>
      <c r="H40" s="83"/>
      <c r="I40" s="84"/>
      <c r="J40" s="1" t="s">
        <v>38</v>
      </c>
      <c r="K40" s="72">
        <v>939</v>
      </c>
      <c r="L40" s="9">
        <v>1</v>
      </c>
      <c r="M40" s="9">
        <v>13</v>
      </c>
      <c r="N40" s="10" t="s">
        <v>41</v>
      </c>
      <c r="O40" s="71">
        <v>240</v>
      </c>
      <c r="P40" s="11">
        <v>0</v>
      </c>
      <c r="Q40" s="73">
        <v>800</v>
      </c>
      <c r="R40" s="42">
        <v>0</v>
      </c>
      <c r="S40" s="43">
        <v>700</v>
      </c>
      <c r="T40" s="73">
        <v>0</v>
      </c>
      <c r="U40" s="11">
        <v>0</v>
      </c>
      <c r="V40" s="73">
        <v>800</v>
      </c>
      <c r="W40" s="42">
        <v>700</v>
      </c>
      <c r="X40" s="43">
        <v>0</v>
      </c>
      <c r="Y40" s="43">
        <v>0</v>
      </c>
      <c r="Z40" s="85"/>
      <c r="AA40" s="85"/>
      <c r="AB40" s="12"/>
    </row>
    <row r="41" spans="1:28" ht="15" x14ac:dyDescent="0.2">
      <c r="A41" s="8"/>
      <c r="B41" s="83">
        <v>200</v>
      </c>
      <c r="C41" s="83"/>
      <c r="D41" s="83"/>
      <c r="E41" s="83"/>
      <c r="F41" s="83"/>
      <c r="G41" s="83"/>
      <c r="H41" s="83"/>
      <c r="I41" s="84"/>
      <c r="J41" s="6" t="s">
        <v>40</v>
      </c>
      <c r="K41" s="72">
        <v>939</v>
      </c>
      <c r="L41" s="9">
        <v>2</v>
      </c>
      <c r="M41" s="9" t="s">
        <v>3</v>
      </c>
      <c r="N41" s="10" t="s">
        <v>3</v>
      </c>
      <c r="O41" s="71" t="s">
        <v>3</v>
      </c>
      <c r="P41" s="11">
        <v>0</v>
      </c>
      <c r="Q41" s="73">
        <f>Q42</f>
        <v>50</v>
      </c>
      <c r="R41" s="73">
        <f t="shared" ref="R41:Y44" si="15">R42</f>
        <v>0</v>
      </c>
      <c r="S41" s="73">
        <f t="shared" si="15"/>
        <v>182</v>
      </c>
      <c r="T41" s="73">
        <f t="shared" si="15"/>
        <v>0</v>
      </c>
      <c r="U41" s="73">
        <f t="shared" si="15"/>
        <v>0</v>
      </c>
      <c r="V41" s="73">
        <f t="shared" si="15"/>
        <v>75</v>
      </c>
      <c r="W41" s="73">
        <f t="shared" si="15"/>
        <v>80</v>
      </c>
      <c r="X41" s="73">
        <f t="shared" si="15"/>
        <v>0</v>
      </c>
      <c r="Y41" s="73">
        <f t="shared" si="15"/>
        <v>0</v>
      </c>
      <c r="Z41" s="85"/>
      <c r="AA41" s="85"/>
      <c r="AB41" s="12"/>
    </row>
    <row r="42" spans="1:28" ht="15" x14ac:dyDescent="0.2">
      <c r="A42" s="8"/>
      <c r="B42" s="83">
        <v>204</v>
      </c>
      <c r="C42" s="83"/>
      <c r="D42" s="83"/>
      <c r="E42" s="83"/>
      <c r="F42" s="83"/>
      <c r="G42" s="83"/>
      <c r="H42" s="83"/>
      <c r="I42" s="84"/>
      <c r="J42" s="1" t="s">
        <v>39</v>
      </c>
      <c r="K42" s="72">
        <v>939</v>
      </c>
      <c r="L42" s="9">
        <v>2</v>
      </c>
      <c r="M42" s="9">
        <v>4</v>
      </c>
      <c r="N42" s="10" t="s">
        <v>3</v>
      </c>
      <c r="O42" s="71" t="s">
        <v>3</v>
      </c>
      <c r="P42" s="11">
        <v>0</v>
      </c>
      <c r="Q42" s="73">
        <f>Q43</f>
        <v>50</v>
      </c>
      <c r="R42" s="73">
        <f t="shared" si="15"/>
        <v>0</v>
      </c>
      <c r="S42" s="73">
        <f t="shared" si="15"/>
        <v>182</v>
      </c>
      <c r="T42" s="73">
        <f t="shared" si="15"/>
        <v>0</v>
      </c>
      <c r="U42" s="73">
        <f t="shared" si="15"/>
        <v>0</v>
      </c>
      <c r="V42" s="73">
        <f t="shared" si="15"/>
        <v>75</v>
      </c>
      <c r="W42" s="73">
        <f t="shared" si="15"/>
        <v>80</v>
      </c>
      <c r="X42" s="73">
        <f t="shared" si="15"/>
        <v>0</v>
      </c>
      <c r="Y42" s="73">
        <f t="shared" si="15"/>
        <v>0</v>
      </c>
      <c r="Z42" s="85"/>
      <c r="AA42" s="85"/>
      <c r="AB42" s="12"/>
    </row>
    <row r="43" spans="1:28" ht="15" x14ac:dyDescent="0.2">
      <c r="A43" s="8"/>
      <c r="B43" s="83" t="s">
        <v>21</v>
      </c>
      <c r="C43" s="83"/>
      <c r="D43" s="83"/>
      <c r="E43" s="83"/>
      <c r="F43" s="83"/>
      <c r="G43" s="83"/>
      <c r="H43" s="83"/>
      <c r="I43" s="84"/>
      <c r="J43" s="6" t="s">
        <v>24</v>
      </c>
      <c r="K43" s="72">
        <v>939</v>
      </c>
      <c r="L43" s="9">
        <v>2</v>
      </c>
      <c r="M43" s="9">
        <v>4</v>
      </c>
      <c r="N43" s="10" t="s">
        <v>21</v>
      </c>
      <c r="O43" s="71" t="s">
        <v>3</v>
      </c>
      <c r="P43" s="11">
        <v>0</v>
      </c>
      <c r="Q43" s="73">
        <f>Q44</f>
        <v>50</v>
      </c>
      <c r="R43" s="73">
        <f t="shared" si="15"/>
        <v>0</v>
      </c>
      <c r="S43" s="73">
        <f t="shared" si="15"/>
        <v>182</v>
      </c>
      <c r="T43" s="73">
        <f t="shared" si="15"/>
        <v>0</v>
      </c>
      <c r="U43" s="73">
        <f t="shared" si="15"/>
        <v>0</v>
      </c>
      <c r="V43" s="73">
        <f t="shared" si="15"/>
        <v>75</v>
      </c>
      <c r="W43" s="73">
        <f t="shared" si="15"/>
        <v>80</v>
      </c>
      <c r="X43" s="73">
        <f t="shared" si="15"/>
        <v>0</v>
      </c>
      <c r="Y43" s="73">
        <f t="shared" si="15"/>
        <v>0</v>
      </c>
      <c r="Z43" s="85"/>
      <c r="AA43" s="85"/>
      <c r="AB43" s="12"/>
    </row>
    <row r="44" spans="1:28" ht="30" x14ac:dyDescent="0.2">
      <c r="A44" s="8"/>
      <c r="B44" s="83">
        <v>200</v>
      </c>
      <c r="C44" s="83"/>
      <c r="D44" s="83"/>
      <c r="E44" s="83"/>
      <c r="F44" s="83"/>
      <c r="G44" s="83"/>
      <c r="H44" s="83"/>
      <c r="I44" s="84"/>
      <c r="J44" s="1" t="s">
        <v>35</v>
      </c>
      <c r="K44" s="72">
        <v>939</v>
      </c>
      <c r="L44" s="9">
        <v>2</v>
      </c>
      <c r="M44" s="9">
        <v>4</v>
      </c>
      <c r="N44" s="10" t="s">
        <v>21</v>
      </c>
      <c r="O44" s="71">
        <v>200</v>
      </c>
      <c r="P44" s="11">
        <v>0</v>
      </c>
      <c r="Q44" s="73">
        <f>Q45</f>
        <v>50</v>
      </c>
      <c r="R44" s="73">
        <f t="shared" si="15"/>
        <v>0</v>
      </c>
      <c r="S44" s="73">
        <f t="shared" si="15"/>
        <v>182</v>
      </c>
      <c r="T44" s="73">
        <f t="shared" si="15"/>
        <v>0</v>
      </c>
      <c r="U44" s="73">
        <f t="shared" si="15"/>
        <v>0</v>
      </c>
      <c r="V44" s="73">
        <f t="shared" si="15"/>
        <v>75</v>
      </c>
      <c r="W44" s="73">
        <f t="shared" si="15"/>
        <v>80</v>
      </c>
      <c r="X44" s="73">
        <f t="shared" si="15"/>
        <v>0</v>
      </c>
      <c r="Y44" s="73">
        <f t="shared" si="15"/>
        <v>0</v>
      </c>
      <c r="Z44" s="85"/>
      <c r="AA44" s="85"/>
      <c r="AB44" s="12"/>
    </row>
    <row r="45" spans="1:28" ht="30" x14ac:dyDescent="0.2">
      <c r="A45" s="8"/>
      <c r="B45" s="83">
        <v>240</v>
      </c>
      <c r="C45" s="83"/>
      <c r="D45" s="83"/>
      <c r="E45" s="83"/>
      <c r="F45" s="83"/>
      <c r="G45" s="83"/>
      <c r="H45" s="83"/>
      <c r="I45" s="84"/>
      <c r="J45" s="6" t="s">
        <v>38</v>
      </c>
      <c r="K45" s="72">
        <v>939</v>
      </c>
      <c r="L45" s="9">
        <v>2</v>
      </c>
      <c r="M45" s="9">
        <v>4</v>
      </c>
      <c r="N45" s="10" t="s">
        <v>21</v>
      </c>
      <c r="O45" s="71">
        <v>240</v>
      </c>
      <c r="P45" s="11">
        <v>0</v>
      </c>
      <c r="Q45" s="73">
        <v>50</v>
      </c>
      <c r="R45" s="42">
        <v>0</v>
      </c>
      <c r="S45" s="43">
        <v>182</v>
      </c>
      <c r="T45" s="73">
        <v>0</v>
      </c>
      <c r="U45" s="11">
        <v>0</v>
      </c>
      <c r="V45" s="73">
        <v>75</v>
      </c>
      <c r="W45" s="42">
        <v>80</v>
      </c>
      <c r="X45" s="43">
        <v>0</v>
      </c>
      <c r="Y45" s="43">
        <v>0</v>
      </c>
      <c r="Z45" s="85"/>
      <c r="AA45" s="85"/>
      <c r="AB45" s="12"/>
    </row>
    <row r="46" spans="1:28" ht="30" hidden="1" x14ac:dyDescent="0.2">
      <c r="A46" s="8"/>
      <c r="B46" s="83">
        <v>300</v>
      </c>
      <c r="C46" s="83"/>
      <c r="D46" s="83"/>
      <c r="E46" s="83"/>
      <c r="F46" s="83"/>
      <c r="G46" s="83"/>
      <c r="H46" s="83"/>
      <c r="I46" s="84"/>
      <c r="J46" s="1" t="s">
        <v>37</v>
      </c>
      <c r="K46" s="72">
        <v>939</v>
      </c>
      <c r="L46" s="9">
        <v>3</v>
      </c>
      <c r="M46" s="9" t="s">
        <v>3</v>
      </c>
      <c r="N46" s="10" t="s">
        <v>3</v>
      </c>
      <c r="O46" s="71" t="s">
        <v>3</v>
      </c>
      <c r="P46" s="11">
        <v>0</v>
      </c>
      <c r="Q46" s="73">
        <f>Q47</f>
        <v>0</v>
      </c>
      <c r="R46" s="73">
        <f t="shared" ref="R46:X46" si="16">R47</f>
        <v>0</v>
      </c>
      <c r="S46" s="73">
        <f t="shared" si="16"/>
        <v>27.6</v>
      </c>
      <c r="T46" s="73">
        <v>0</v>
      </c>
      <c r="U46" s="73">
        <f t="shared" si="16"/>
        <v>0</v>
      </c>
      <c r="V46" s="73">
        <f t="shared" si="16"/>
        <v>0</v>
      </c>
      <c r="W46" s="73">
        <f t="shared" si="16"/>
        <v>28.2</v>
      </c>
      <c r="X46" s="73">
        <f t="shared" si="16"/>
        <v>0</v>
      </c>
      <c r="Y46" s="43">
        <v>0</v>
      </c>
      <c r="Z46" s="85"/>
      <c r="AA46" s="85"/>
      <c r="AB46" s="12"/>
    </row>
    <row r="47" spans="1:28" ht="30" hidden="1" x14ac:dyDescent="0.2">
      <c r="A47" s="8"/>
      <c r="B47" s="83">
        <v>309</v>
      </c>
      <c r="C47" s="83"/>
      <c r="D47" s="83"/>
      <c r="E47" s="83"/>
      <c r="F47" s="83"/>
      <c r="G47" s="83"/>
      <c r="H47" s="83"/>
      <c r="I47" s="84"/>
      <c r="J47" s="6" t="s">
        <v>36</v>
      </c>
      <c r="K47" s="72">
        <v>939</v>
      </c>
      <c r="L47" s="9">
        <v>3</v>
      </c>
      <c r="M47" s="9">
        <v>9</v>
      </c>
      <c r="N47" s="10" t="s">
        <v>3</v>
      </c>
      <c r="O47" s="71" t="s">
        <v>3</v>
      </c>
      <c r="P47" s="11">
        <v>0</v>
      </c>
      <c r="Q47" s="73">
        <f>Q48</f>
        <v>0</v>
      </c>
      <c r="R47" s="73">
        <f t="shared" ref="R47:X47" si="17">R48</f>
        <v>0</v>
      </c>
      <c r="S47" s="73">
        <f t="shared" si="17"/>
        <v>27.6</v>
      </c>
      <c r="T47" s="73">
        <v>0</v>
      </c>
      <c r="U47" s="73">
        <f t="shared" si="17"/>
        <v>0</v>
      </c>
      <c r="V47" s="73">
        <f t="shared" si="17"/>
        <v>0</v>
      </c>
      <c r="W47" s="73">
        <f t="shared" si="17"/>
        <v>28.2</v>
      </c>
      <c r="X47" s="73">
        <f t="shared" si="17"/>
        <v>0</v>
      </c>
      <c r="Y47" s="43">
        <v>0</v>
      </c>
      <c r="Z47" s="85"/>
      <c r="AA47" s="85"/>
      <c r="AB47" s="12"/>
    </row>
    <row r="48" spans="1:28" ht="15" hidden="1" x14ac:dyDescent="0.2">
      <c r="A48" s="8"/>
      <c r="B48" s="83" t="s">
        <v>21</v>
      </c>
      <c r="C48" s="83"/>
      <c r="D48" s="83"/>
      <c r="E48" s="83"/>
      <c r="F48" s="83"/>
      <c r="G48" s="83"/>
      <c r="H48" s="83"/>
      <c r="I48" s="84"/>
      <c r="J48" s="1" t="s">
        <v>24</v>
      </c>
      <c r="K48" s="72">
        <v>939</v>
      </c>
      <c r="L48" s="9">
        <v>3</v>
      </c>
      <c r="M48" s="9">
        <v>9</v>
      </c>
      <c r="N48" s="10" t="s">
        <v>21</v>
      </c>
      <c r="O48" s="71" t="s">
        <v>3</v>
      </c>
      <c r="P48" s="11">
        <v>0</v>
      </c>
      <c r="Q48" s="73">
        <f>Q49</f>
        <v>0</v>
      </c>
      <c r="R48" s="73">
        <f t="shared" ref="R48:X48" si="18">R49</f>
        <v>0</v>
      </c>
      <c r="S48" s="73">
        <f t="shared" si="18"/>
        <v>27.6</v>
      </c>
      <c r="T48" s="73">
        <v>0</v>
      </c>
      <c r="U48" s="73">
        <f t="shared" si="18"/>
        <v>0</v>
      </c>
      <c r="V48" s="73">
        <f t="shared" si="18"/>
        <v>0</v>
      </c>
      <c r="W48" s="73">
        <f t="shared" si="18"/>
        <v>28.2</v>
      </c>
      <c r="X48" s="73">
        <f t="shared" si="18"/>
        <v>0</v>
      </c>
      <c r="Y48" s="43">
        <v>0</v>
      </c>
      <c r="Z48" s="85"/>
      <c r="AA48" s="85"/>
      <c r="AB48" s="12"/>
    </row>
    <row r="49" spans="1:28" ht="30" hidden="1" x14ac:dyDescent="0.2">
      <c r="A49" s="8"/>
      <c r="B49" s="83">
        <v>200</v>
      </c>
      <c r="C49" s="83"/>
      <c r="D49" s="83"/>
      <c r="E49" s="83"/>
      <c r="F49" s="83"/>
      <c r="G49" s="83"/>
      <c r="H49" s="83"/>
      <c r="I49" s="84"/>
      <c r="J49" s="6" t="s">
        <v>35</v>
      </c>
      <c r="K49" s="72">
        <v>939</v>
      </c>
      <c r="L49" s="9">
        <v>3</v>
      </c>
      <c r="M49" s="9">
        <v>9</v>
      </c>
      <c r="N49" s="10" t="s">
        <v>21</v>
      </c>
      <c r="O49" s="71">
        <v>200</v>
      </c>
      <c r="P49" s="11">
        <v>0</v>
      </c>
      <c r="Q49" s="73">
        <f>Q50</f>
        <v>0</v>
      </c>
      <c r="R49" s="73">
        <f t="shared" ref="R49:X49" si="19">R50</f>
        <v>0</v>
      </c>
      <c r="S49" s="73">
        <f t="shared" si="19"/>
        <v>27.6</v>
      </c>
      <c r="T49" s="73">
        <v>0</v>
      </c>
      <c r="U49" s="73">
        <f t="shared" si="19"/>
        <v>0</v>
      </c>
      <c r="V49" s="73">
        <f t="shared" si="19"/>
        <v>0</v>
      </c>
      <c r="W49" s="73">
        <f t="shared" si="19"/>
        <v>28.2</v>
      </c>
      <c r="X49" s="73">
        <f t="shared" si="19"/>
        <v>0</v>
      </c>
      <c r="Y49" s="43">
        <v>0</v>
      </c>
      <c r="Z49" s="85"/>
      <c r="AA49" s="85"/>
      <c r="AB49" s="12"/>
    </row>
    <row r="50" spans="1:28" ht="30" hidden="1" x14ac:dyDescent="0.2">
      <c r="A50" s="8"/>
      <c r="B50" s="83">
        <v>230</v>
      </c>
      <c r="C50" s="83"/>
      <c r="D50" s="83"/>
      <c r="E50" s="83"/>
      <c r="F50" s="83"/>
      <c r="G50" s="83"/>
      <c r="H50" s="83"/>
      <c r="I50" s="84"/>
      <c r="J50" s="1" t="s">
        <v>38</v>
      </c>
      <c r="K50" s="72">
        <v>939</v>
      </c>
      <c r="L50" s="9">
        <v>3</v>
      </c>
      <c r="M50" s="9">
        <v>9</v>
      </c>
      <c r="N50" s="10" t="s">
        <v>21</v>
      </c>
      <c r="O50" s="71">
        <v>240</v>
      </c>
      <c r="P50" s="11">
        <v>0</v>
      </c>
      <c r="Q50" s="73">
        <v>0</v>
      </c>
      <c r="R50" s="42">
        <v>0</v>
      </c>
      <c r="S50" s="43">
        <v>27.6</v>
      </c>
      <c r="T50" s="73">
        <v>0</v>
      </c>
      <c r="U50" s="11">
        <v>0</v>
      </c>
      <c r="V50" s="73">
        <v>0</v>
      </c>
      <c r="W50" s="42">
        <v>28.2</v>
      </c>
      <c r="X50" s="43">
        <v>0</v>
      </c>
      <c r="Y50" s="43">
        <v>0</v>
      </c>
      <c r="Z50" s="85"/>
      <c r="AA50" s="85"/>
      <c r="AB50" s="12"/>
    </row>
    <row r="51" spans="1:28" ht="30" x14ac:dyDescent="0.2">
      <c r="A51" s="8"/>
      <c r="B51" s="71"/>
      <c r="C51" s="71"/>
      <c r="D51" s="71"/>
      <c r="E51" s="71"/>
      <c r="F51" s="71"/>
      <c r="G51" s="71"/>
      <c r="H51" s="71"/>
      <c r="I51" s="72"/>
      <c r="J51" s="1" t="s">
        <v>37</v>
      </c>
      <c r="K51" s="2">
        <v>939</v>
      </c>
      <c r="L51" s="3">
        <v>3</v>
      </c>
      <c r="M51" s="3" t="s">
        <v>3</v>
      </c>
      <c r="N51" s="4" t="s">
        <v>3</v>
      </c>
      <c r="O51" s="5" t="s">
        <v>3</v>
      </c>
      <c r="P51" s="11"/>
      <c r="Q51" s="73">
        <f>Q52</f>
        <v>176.3</v>
      </c>
      <c r="R51" s="42"/>
      <c r="S51" s="43"/>
      <c r="T51" s="73">
        <v>0</v>
      </c>
      <c r="U51" s="11"/>
      <c r="V51" s="73">
        <f>V52</f>
        <v>69.599999999999994</v>
      </c>
      <c r="W51" s="42"/>
      <c r="X51" s="43"/>
      <c r="Y51" s="43">
        <v>0</v>
      </c>
      <c r="Z51" s="73"/>
      <c r="AA51" s="73"/>
      <c r="AB51" s="12"/>
    </row>
    <row r="52" spans="1:28" ht="30" x14ac:dyDescent="0.2">
      <c r="A52" s="8"/>
      <c r="B52" s="71"/>
      <c r="C52" s="71"/>
      <c r="D52" s="71"/>
      <c r="E52" s="71"/>
      <c r="F52" s="71"/>
      <c r="G52" s="71"/>
      <c r="H52" s="71"/>
      <c r="I52" s="72"/>
      <c r="J52" s="1" t="s">
        <v>58</v>
      </c>
      <c r="K52" s="2">
        <v>939</v>
      </c>
      <c r="L52" s="3">
        <v>3</v>
      </c>
      <c r="M52" s="3">
        <v>10</v>
      </c>
      <c r="N52" s="4" t="s">
        <v>3</v>
      </c>
      <c r="O52" s="5" t="s">
        <v>3</v>
      </c>
      <c r="P52" s="11"/>
      <c r="Q52" s="73">
        <f>Q53</f>
        <v>176.3</v>
      </c>
      <c r="R52" s="42"/>
      <c r="S52" s="43"/>
      <c r="T52" s="73">
        <v>0</v>
      </c>
      <c r="U52" s="11"/>
      <c r="V52" s="73">
        <f>V53</f>
        <v>69.599999999999994</v>
      </c>
      <c r="W52" s="42"/>
      <c r="X52" s="43"/>
      <c r="Y52" s="43">
        <v>0</v>
      </c>
      <c r="Z52" s="73"/>
      <c r="AA52" s="73"/>
      <c r="AB52" s="12"/>
    </row>
    <row r="53" spans="1:28" ht="15" x14ac:dyDescent="0.2">
      <c r="A53" s="8"/>
      <c r="B53" s="71"/>
      <c r="C53" s="71"/>
      <c r="D53" s="71"/>
      <c r="E53" s="71"/>
      <c r="F53" s="71"/>
      <c r="G53" s="71"/>
      <c r="H53" s="71"/>
      <c r="I53" s="72"/>
      <c r="J53" s="1" t="s">
        <v>24</v>
      </c>
      <c r="K53" s="2">
        <v>939</v>
      </c>
      <c r="L53" s="3">
        <v>3</v>
      </c>
      <c r="M53" s="3">
        <v>10</v>
      </c>
      <c r="N53" s="4" t="s">
        <v>21</v>
      </c>
      <c r="O53" s="5" t="s">
        <v>3</v>
      </c>
      <c r="P53" s="11"/>
      <c r="Q53" s="73">
        <f>Q54</f>
        <v>176.3</v>
      </c>
      <c r="R53" s="42"/>
      <c r="S53" s="43"/>
      <c r="T53" s="73">
        <v>0</v>
      </c>
      <c r="U53" s="11"/>
      <c r="V53" s="73">
        <f>V54</f>
        <v>69.599999999999994</v>
      </c>
      <c r="W53" s="42"/>
      <c r="X53" s="43"/>
      <c r="Y53" s="43">
        <v>0</v>
      </c>
      <c r="Z53" s="73"/>
      <c r="AA53" s="73"/>
      <c r="AB53" s="12"/>
    </row>
    <row r="54" spans="1:28" ht="30" x14ac:dyDescent="0.2">
      <c r="A54" s="8"/>
      <c r="B54" s="71"/>
      <c r="C54" s="71"/>
      <c r="D54" s="71"/>
      <c r="E54" s="71"/>
      <c r="F54" s="71"/>
      <c r="G54" s="71"/>
      <c r="H54" s="71"/>
      <c r="I54" s="72"/>
      <c r="J54" s="1" t="s">
        <v>35</v>
      </c>
      <c r="K54" s="2">
        <v>939</v>
      </c>
      <c r="L54" s="3">
        <v>3</v>
      </c>
      <c r="M54" s="3">
        <v>10</v>
      </c>
      <c r="N54" s="4" t="s">
        <v>21</v>
      </c>
      <c r="O54" s="5">
        <v>200</v>
      </c>
      <c r="P54" s="11"/>
      <c r="Q54" s="73">
        <f>Q55</f>
        <v>176.3</v>
      </c>
      <c r="R54" s="42"/>
      <c r="S54" s="43"/>
      <c r="T54" s="73">
        <v>0</v>
      </c>
      <c r="U54" s="11"/>
      <c r="V54" s="73">
        <f>V55</f>
        <v>69.599999999999994</v>
      </c>
      <c r="W54" s="42"/>
      <c r="X54" s="43"/>
      <c r="Y54" s="43">
        <v>0</v>
      </c>
      <c r="Z54" s="73"/>
      <c r="AA54" s="73"/>
      <c r="AB54" s="12"/>
    </row>
    <row r="55" spans="1:28" ht="30" x14ac:dyDescent="0.2">
      <c r="A55" s="8"/>
      <c r="B55" s="71"/>
      <c r="C55" s="71"/>
      <c r="D55" s="71"/>
      <c r="E55" s="71"/>
      <c r="F55" s="71"/>
      <c r="G55" s="71"/>
      <c r="H55" s="71"/>
      <c r="I55" s="72"/>
      <c r="J55" s="1" t="s">
        <v>38</v>
      </c>
      <c r="K55" s="2">
        <v>939</v>
      </c>
      <c r="L55" s="3">
        <v>3</v>
      </c>
      <c r="M55" s="3">
        <v>10</v>
      </c>
      <c r="N55" s="4" t="s">
        <v>21</v>
      </c>
      <c r="O55" s="5">
        <v>240</v>
      </c>
      <c r="P55" s="11"/>
      <c r="Q55" s="73">
        <v>176.3</v>
      </c>
      <c r="R55" s="42"/>
      <c r="S55" s="43"/>
      <c r="T55" s="73">
        <v>0</v>
      </c>
      <c r="U55" s="11"/>
      <c r="V55" s="73">
        <v>69.599999999999994</v>
      </c>
      <c r="W55" s="42"/>
      <c r="X55" s="43"/>
      <c r="Y55" s="43">
        <v>0</v>
      </c>
      <c r="Z55" s="73"/>
      <c r="AA55" s="73"/>
      <c r="AB55" s="12"/>
    </row>
    <row r="56" spans="1:28" ht="15" x14ac:dyDescent="0.2">
      <c r="A56" s="8"/>
      <c r="B56" s="71"/>
      <c r="C56" s="71"/>
      <c r="D56" s="71"/>
      <c r="E56" s="71"/>
      <c r="F56" s="71"/>
      <c r="G56" s="71"/>
      <c r="H56" s="71"/>
      <c r="I56" s="72"/>
      <c r="J56" s="1" t="s">
        <v>34</v>
      </c>
      <c r="K56" s="2">
        <v>939</v>
      </c>
      <c r="L56" s="3">
        <v>4</v>
      </c>
      <c r="M56" s="3"/>
      <c r="N56" s="4"/>
      <c r="O56" s="5"/>
      <c r="P56" s="11"/>
      <c r="Q56" s="73">
        <f>Q57</f>
        <v>1831.1</v>
      </c>
      <c r="R56" s="42"/>
      <c r="S56" s="43"/>
      <c r="T56" s="73">
        <v>0</v>
      </c>
      <c r="U56" s="11"/>
      <c r="V56" s="73">
        <f>V57</f>
        <v>1945.7</v>
      </c>
      <c r="W56" s="42"/>
      <c r="X56" s="43"/>
      <c r="Y56" s="43">
        <v>0</v>
      </c>
      <c r="Z56" s="73"/>
      <c r="AA56" s="73"/>
      <c r="AB56" s="12"/>
    </row>
    <row r="57" spans="1:28" ht="15" x14ac:dyDescent="0.2">
      <c r="A57" s="8"/>
      <c r="B57" s="71"/>
      <c r="C57" s="71"/>
      <c r="D57" s="71"/>
      <c r="E57" s="71"/>
      <c r="F57" s="71"/>
      <c r="G57" s="71"/>
      <c r="H57" s="71"/>
      <c r="I57" s="72"/>
      <c r="J57" s="1" t="s">
        <v>59</v>
      </c>
      <c r="K57" s="2">
        <v>939</v>
      </c>
      <c r="L57" s="3">
        <v>4</v>
      </c>
      <c r="M57" s="3">
        <v>9</v>
      </c>
      <c r="N57" s="4"/>
      <c r="O57" s="5"/>
      <c r="P57" s="11"/>
      <c r="Q57" s="73">
        <f>Q58</f>
        <v>1831.1</v>
      </c>
      <c r="R57" s="42"/>
      <c r="S57" s="43"/>
      <c r="T57" s="73">
        <v>0</v>
      </c>
      <c r="U57" s="11"/>
      <c r="V57" s="73">
        <f>V58</f>
        <v>1945.7</v>
      </c>
      <c r="W57" s="42"/>
      <c r="X57" s="43"/>
      <c r="Y57" s="43">
        <v>0</v>
      </c>
      <c r="Z57" s="73"/>
      <c r="AA57" s="73"/>
      <c r="AB57" s="12"/>
    </row>
    <row r="58" spans="1:28" ht="91.5" customHeight="1" x14ac:dyDescent="0.2">
      <c r="A58" s="8"/>
      <c r="B58" s="83" t="s">
        <v>53</v>
      </c>
      <c r="C58" s="83"/>
      <c r="D58" s="83"/>
      <c r="E58" s="83"/>
      <c r="F58" s="83"/>
      <c r="G58" s="83"/>
      <c r="H58" s="83"/>
      <c r="I58" s="84"/>
      <c r="J58" s="6" t="s">
        <v>66</v>
      </c>
      <c r="K58" s="72">
        <v>939</v>
      </c>
      <c r="L58" s="9">
        <v>4</v>
      </c>
      <c r="M58" s="9">
        <v>9</v>
      </c>
      <c r="N58" s="10" t="s">
        <v>53</v>
      </c>
      <c r="O58" s="71" t="s">
        <v>3</v>
      </c>
      <c r="P58" s="44">
        <v>1900</v>
      </c>
      <c r="Q58" s="45">
        <f>Q59</f>
        <v>1831.1</v>
      </c>
      <c r="R58" s="45">
        <f>R59</f>
        <v>0</v>
      </c>
      <c r="S58" s="85">
        <v>0</v>
      </c>
      <c r="T58" s="85"/>
      <c r="U58" s="46"/>
      <c r="V58" s="45">
        <f>V59</f>
        <v>1945.7</v>
      </c>
      <c r="W58" s="45"/>
      <c r="X58" s="45"/>
      <c r="Y58" s="45">
        <f>Y59</f>
        <v>0</v>
      </c>
    </row>
    <row r="59" spans="1:28" ht="30" x14ac:dyDescent="0.2">
      <c r="A59" s="8"/>
      <c r="B59" s="83">
        <v>600</v>
      </c>
      <c r="C59" s="83"/>
      <c r="D59" s="83"/>
      <c r="E59" s="83"/>
      <c r="F59" s="83"/>
      <c r="G59" s="83"/>
      <c r="H59" s="83"/>
      <c r="I59" s="84"/>
      <c r="J59" s="1" t="s">
        <v>23</v>
      </c>
      <c r="K59" s="72">
        <v>939</v>
      </c>
      <c r="L59" s="9">
        <v>4</v>
      </c>
      <c r="M59" s="9">
        <v>9</v>
      </c>
      <c r="N59" s="10" t="s">
        <v>53</v>
      </c>
      <c r="O59" s="71">
        <v>600</v>
      </c>
      <c r="P59" s="44">
        <v>1900</v>
      </c>
      <c r="Q59" s="45">
        <f>Q60</f>
        <v>1831.1</v>
      </c>
      <c r="R59" s="45">
        <f>R60</f>
        <v>0</v>
      </c>
      <c r="S59" s="85">
        <f>S60</f>
        <v>0</v>
      </c>
      <c r="T59" s="85"/>
      <c r="U59" s="46"/>
      <c r="V59" s="45">
        <f>V60</f>
        <v>1945.7</v>
      </c>
      <c r="W59" s="45">
        <f t="shared" ref="W59:Y59" si="20">W60</f>
        <v>0</v>
      </c>
      <c r="X59" s="45">
        <f t="shared" si="20"/>
        <v>0</v>
      </c>
      <c r="Y59" s="45">
        <f t="shared" si="20"/>
        <v>0</v>
      </c>
    </row>
    <row r="60" spans="1:28" ht="15" x14ac:dyDescent="0.2">
      <c r="A60" s="8"/>
      <c r="B60" s="83">
        <v>610</v>
      </c>
      <c r="C60" s="83"/>
      <c r="D60" s="83"/>
      <c r="E60" s="83"/>
      <c r="F60" s="83"/>
      <c r="G60" s="83"/>
      <c r="H60" s="83"/>
      <c r="I60" s="84"/>
      <c r="J60" s="6" t="s">
        <v>22</v>
      </c>
      <c r="K60" s="72">
        <v>939</v>
      </c>
      <c r="L60" s="9">
        <v>4</v>
      </c>
      <c r="M60" s="9">
        <v>9</v>
      </c>
      <c r="N60" s="10" t="s">
        <v>53</v>
      </c>
      <c r="O60" s="71">
        <v>610</v>
      </c>
      <c r="P60" s="44">
        <v>1900</v>
      </c>
      <c r="Q60" s="45">
        <v>1831.1</v>
      </c>
      <c r="R60" s="45">
        <v>0</v>
      </c>
      <c r="S60" s="85">
        <v>0</v>
      </c>
      <c r="T60" s="85"/>
      <c r="U60" s="46"/>
      <c r="V60" s="45">
        <v>1945.7</v>
      </c>
      <c r="W60" s="45"/>
      <c r="X60" s="45"/>
      <c r="Y60" s="45">
        <v>0</v>
      </c>
    </row>
    <row r="61" spans="1:28" ht="15" x14ac:dyDescent="0.2">
      <c r="A61" s="8"/>
      <c r="B61" s="83">
        <v>500</v>
      </c>
      <c r="C61" s="83"/>
      <c r="D61" s="83"/>
      <c r="E61" s="83"/>
      <c r="F61" s="83"/>
      <c r="G61" s="83"/>
      <c r="H61" s="83"/>
      <c r="I61" s="84"/>
      <c r="J61" s="1" t="s">
        <v>33</v>
      </c>
      <c r="K61" s="72">
        <v>939</v>
      </c>
      <c r="L61" s="9">
        <v>5</v>
      </c>
      <c r="M61" s="9" t="s">
        <v>3</v>
      </c>
      <c r="N61" s="10" t="s">
        <v>3</v>
      </c>
      <c r="O61" s="71" t="s">
        <v>3</v>
      </c>
      <c r="P61" s="11">
        <v>0</v>
      </c>
      <c r="Q61" s="73">
        <f>Q62</f>
        <v>19310</v>
      </c>
      <c r="R61" s="73" t="e">
        <f t="shared" ref="R61:X61" si="21">R62</f>
        <v>#REF!</v>
      </c>
      <c r="S61" s="85">
        <f>S62</f>
        <v>0</v>
      </c>
      <c r="T61" s="85"/>
      <c r="U61" s="73" t="e">
        <f t="shared" si="21"/>
        <v>#REF!</v>
      </c>
      <c r="V61" s="73">
        <f t="shared" si="21"/>
        <v>14472.7</v>
      </c>
      <c r="W61" s="73" t="e">
        <f t="shared" si="21"/>
        <v>#REF!</v>
      </c>
      <c r="X61" s="73" t="e">
        <f t="shared" si="21"/>
        <v>#REF!</v>
      </c>
      <c r="Y61" s="73">
        <v>0</v>
      </c>
      <c r="Z61" s="85"/>
      <c r="AA61" s="85"/>
      <c r="AB61" s="12"/>
    </row>
    <row r="62" spans="1:28" ht="15" x14ac:dyDescent="0.2">
      <c r="A62" s="8"/>
      <c r="B62" s="83">
        <v>503</v>
      </c>
      <c r="C62" s="83"/>
      <c r="D62" s="83"/>
      <c r="E62" s="83"/>
      <c r="F62" s="83"/>
      <c r="G62" s="83"/>
      <c r="H62" s="83"/>
      <c r="I62" s="84"/>
      <c r="J62" s="6" t="s">
        <v>32</v>
      </c>
      <c r="K62" s="72">
        <v>939</v>
      </c>
      <c r="L62" s="9">
        <v>5</v>
      </c>
      <c r="M62" s="9">
        <v>3</v>
      </c>
      <c r="N62" s="10" t="s">
        <v>3</v>
      </c>
      <c r="O62" s="71" t="s">
        <v>3</v>
      </c>
      <c r="P62" s="11">
        <v>0</v>
      </c>
      <c r="Q62" s="73">
        <f>Q63+Q68</f>
        <v>19310</v>
      </c>
      <c r="R62" s="73" t="e">
        <f>R63+R68</f>
        <v>#REF!</v>
      </c>
      <c r="S62" s="85">
        <v>0</v>
      </c>
      <c r="T62" s="85"/>
      <c r="U62" s="73" t="e">
        <f>U63+U68</f>
        <v>#REF!</v>
      </c>
      <c r="V62" s="73">
        <f>V63+V68</f>
        <v>14472.7</v>
      </c>
      <c r="W62" s="73" t="e">
        <f>W63+W68</f>
        <v>#REF!</v>
      </c>
      <c r="X62" s="73" t="e">
        <f>X63+X68</f>
        <v>#REF!</v>
      </c>
      <c r="Y62" s="73">
        <v>0</v>
      </c>
      <c r="Z62" s="85"/>
      <c r="AA62" s="85"/>
      <c r="AB62" s="12"/>
    </row>
    <row r="63" spans="1:28" ht="15" x14ac:dyDescent="0.2">
      <c r="A63" s="8"/>
      <c r="B63" s="83" t="s">
        <v>21</v>
      </c>
      <c r="C63" s="83"/>
      <c r="D63" s="83"/>
      <c r="E63" s="83"/>
      <c r="F63" s="83"/>
      <c r="G63" s="83"/>
      <c r="H63" s="83"/>
      <c r="I63" s="84"/>
      <c r="J63" s="1" t="s">
        <v>24</v>
      </c>
      <c r="K63" s="72">
        <v>939</v>
      </c>
      <c r="L63" s="9">
        <v>5</v>
      </c>
      <c r="M63" s="9">
        <v>3</v>
      </c>
      <c r="N63" s="10" t="s">
        <v>21</v>
      </c>
      <c r="O63" s="71" t="s">
        <v>3</v>
      </c>
      <c r="P63" s="11">
        <v>0</v>
      </c>
      <c r="Q63" s="73">
        <f>Q66+Q64</f>
        <v>17310</v>
      </c>
      <c r="R63" s="73" t="e">
        <f>R67+#REF!</f>
        <v>#REF!</v>
      </c>
      <c r="S63" s="85">
        <v>0</v>
      </c>
      <c r="T63" s="85"/>
      <c r="U63" s="73" t="e">
        <f>U67+#REF!</f>
        <v>#REF!</v>
      </c>
      <c r="V63" s="73">
        <f>V66+V64</f>
        <v>12472.7</v>
      </c>
      <c r="W63" s="73" t="e">
        <f>W67+#REF!</f>
        <v>#REF!</v>
      </c>
      <c r="X63" s="73" t="e">
        <f>X67+#REF!</f>
        <v>#REF!</v>
      </c>
      <c r="Y63" s="73">
        <v>0</v>
      </c>
      <c r="Z63" s="85"/>
      <c r="AA63" s="85"/>
      <c r="AB63" s="12"/>
    </row>
    <row r="64" spans="1:28" ht="30" x14ac:dyDescent="0.2">
      <c r="A64" s="8"/>
      <c r="B64" s="79"/>
      <c r="C64" s="79"/>
      <c r="D64" s="79"/>
      <c r="E64" s="79"/>
      <c r="F64" s="79"/>
      <c r="G64" s="79"/>
      <c r="H64" s="79"/>
      <c r="I64" s="80"/>
      <c r="J64" s="1" t="s">
        <v>35</v>
      </c>
      <c r="K64" s="80">
        <v>939</v>
      </c>
      <c r="L64" s="9">
        <v>5</v>
      </c>
      <c r="M64" s="9">
        <v>3</v>
      </c>
      <c r="N64" s="10" t="s">
        <v>21</v>
      </c>
      <c r="O64" s="79">
        <v>200</v>
      </c>
      <c r="P64" s="11"/>
      <c r="Q64" s="81">
        <f>Q65</f>
        <v>1913.9</v>
      </c>
      <c r="R64" s="81"/>
      <c r="S64" s="81"/>
      <c r="T64" s="81">
        <v>0</v>
      </c>
      <c r="U64" s="81"/>
      <c r="V64" s="81">
        <f>V65</f>
        <v>1437.5</v>
      </c>
      <c r="W64" s="81"/>
      <c r="X64" s="81"/>
      <c r="Y64" s="81">
        <v>0</v>
      </c>
      <c r="Z64" s="81"/>
      <c r="AA64" s="81"/>
      <c r="AB64" s="12"/>
    </row>
    <row r="65" spans="1:28" ht="30" x14ac:dyDescent="0.2">
      <c r="A65" s="8"/>
      <c r="B65" s="79"/>
      <c r="C65" s="79"/>
      <c r="D65" s="79"/>
      <c r="E65" s="79"/>
      <c r="F65" s="79"/>
      <c r="G65" s="79"/>
      <c r="H65" s="79"/>
      <c r="I65" s="80"/>
      <c r="J65" s="1" t="s">
        <v>38</v>
      </c>
      <c r="K65" s="80">
        <v>939</v>
      </c>
      <c r="L65" s="9">
        <v>5</v>
      </c>
      <c r="M65" s="9">
        <v>3</v>
      </c>
      <c r="N65" s="10" t="s">
        <v>21</v>
      </c>
      <c r="O65" s="79">
        <v>240</v>
      </c>
      <c r="P65" s="11"/>
      <c r="Q65" s="81">
        <v>1913.9</v>
      </c>
      <c r="R65" s="81"/>
      <c r="S65" s="81"/>
      <c r="T65" s="81">
        <v>0</v>
      </c>
      <c r="U65" s="81"/>
      <c r="V65" s="81">
        <v>1437.5</v>
      </c>
      <c r="W65" s="81"/>
      <c r="X65" s="81"/>
      <c r="Y65" s="81">
        <v>0</v>
      </c>
      <c r="Z65" s="81"/>
      <c r="AA65" s="81"/>
      <c r="AB65" s="12"/>
    </row>
    <row r="66" spans="1:28" ht="30" x14ac:dyDescent="0.2">
      <c r="A66" s="8"/>
      <c r="B66" s="83">
        <v>600</v>
      </c>
      <c r="C66" s="83"/>
      <c r="D66" s="83"/>
      <c r="E66" s="83"/>
      <c r="F66" s="83"/>
      <c r="G66" s="83"/>
      <c r="H66" s="83"/>
      <c r="I66" s="84"/>
      <c r="J66" s="6" t="s">
        <v>23</v>
      </c>
      <c r="K66" s="72">
        <v>939</v>
      </c>
      <c r="L66" s="9">
        <v>5</v>
      </c>
      <c r="M66" s="9">
        <v>3</v>
      </c>
      <c r="N66" s="10" t="s">
        <v>21</v>
      </c>
      <c r="O66" s="71">
        <v>600</v>
      </c>
      <c r="P66" s="11">
        <v>0</v>
      </c>
      <c r="Q66" s="73">
        <f>Q67</f>
        <v>15396.1</v>
      </c>
      <c r="R66" s="73">
        <f t="shared" ref="R66:Y66" si="22">R67</f>
        <v>0</v>
      </c>
      <c r="S66" s="73">
        <f t="shared" si="22"/>
        <v>24051.5</v>
      </c>
      <c r="T66" s="73">
        <f t="shared" si="22"/>
        <v>0</v>
      </c>
      <c r="U66" s="73">
        <f t="shared" si="22"/>
        <v>0</v>
      </c>
      <c r="V66" s="73">
        <f t="shared" si="22"/>
        <v>11035.2</v>
      </c>
      <c r="W66" s="73">
        <f t="shared" si="22"/>
        <v>18047.900000000001</v>
      </c>
      <c r="X66" s="73">
        <f t="shared" si="22"/>
        <v>0</v>
      </c>
      <c r="Y66" s="73">
        <f t="shared" si="22"/>
        <v>0</v>
      </c>
      <c r="Z66" s="85"/>
      <c r="AA66" s="85"/>
      <c r="AB66" s="12"/>
    </row>
    <row r="67" spans="1:28" ht="15" x14ac:dyDescent="0.2">
      <c r="A67" s="8"/>
      <c r="B67" s="83">
        <v>610</v>
      </c>
      <c r="C67" s="83"/>
      <c r="D67" s="83"/>
      <c r="E67" s="83"/>
      <c r="F67" s="83"/>
      <c r="G67" s="83"/>
      <c r="H67" s="83"/>
      <c r="I67" s="84"/>
      <c r="J67" s="1" t="s">
        <v>22</v>
      </c>
      <c r="K67" s="72">
        <v>939</v>
      </c>
      <c r="L67" s="9">
        <v>5</v>
      </c>
      <c r="M67" s="9">
        <v>3</v>
      </c>
      <c r="N67" s="10" t="s">
        <v>21</v>
      </c>
      <c r="O67" s="71">
        <v>610</v>
      </c>
      <c r="P67" s="11">
        <v>0</v>
      </c>
      <c r="Q67" s="73">
        <v>15396.1</v>
      </c>
      <c r="R67" s="42">
        <v>0</v>
      </c>
      <c r="S67" s="43">
        <v>24051.5</v>
      </c>
      <c r="T67" s="73">
        <v>0</v>
      </c>
      <c r="U67" s="11">
        <v>0</v>
      </c>
      <c r="V67" s="73">
        <v>11035.2</v>
      </c>
      <c r="W67" s="42">
        <v>18047.900000000001</v>
      </c>
      <c r="X67" s="43">
        <v>0</v>
      </c>
      <c r="Y67" s="43">
        <v>0</v>
      </c>
      <c r="Z67" s="85"/>
      <c r="AA67" s="85"/>
      <c r="AB67" s="12"/>
    </row>
    <row r="68" spans="1:28" ht="45" x14ac:dyDescent="0.2">
      <c r="A68" s="8"/>
      <c r="B68" s="83" t="s">
        <v>31</v>
      </c>
      <c r="C68" s="83"/>
      <c r="D68" s="83"/>
      <c r="E68" s="83"/>
      <c r="F68" s="83"/>
      <c r="G68" s="83"/>
      <c r="H68" s="83"/>
      <c r="I68" s="84"/>
      <c r="J68" s="6" t="s">
        <v>65</v>
      </c>
      <c r="K68" s="72">
        <v>939</v>
      </c>
      <c r="L68" s="9">
        <v>5</v>
      </c>
      <c r="M68" s="9">
        <v>3</v>
      </c>
      <c r="N68" s="10" t="s">
        <v>31</v>
      </c>
      <c r="O68" s="71" t="s">
        <v>3</v>
      </c>
      <c r="P68" s="11">
        <v>0</v>
      </c>
      <c r="Q68" s="73">
        <f>Q69</f>
        <v>2000</v>
      </c>
      <c r="R68" s="42">
        <v>0</v>
      </c>
      <c r="S68" s="43">
        <v>4000</v>
      </c>
      <c r="T68" s="73">
        <f>T69</f>
        <v>0</v>
      </c>
      <c r="U68" s="11">
        <v>0</v>
      </c>
      <c r="V68" s="73">
        <f>V69</f>
        <v>2000</v>
      </c>
      <c r="W68" s="42">
        <v>4000</v>
      </c>
      <c r="X68" s="43">
        <v>0</v>
      </c>
      <c r="Y68" s="43">
        <v>0</v>
      </c>
      <c r="Z68" s="85"/>
      <c r="AA68" s="85"/>
      <c r="AB68" s="12"/>
    </row>
    <row r="69" spans="1:28" ht="30" x14ac:dyDescent="0.2">
      <c r="A69" s="8"/>
      <c r="B69" s="83">
        <v>600</v>
      </c>
      <c r="C69" s="83"/>
      <c r="D69" s="83"/>
      <c r="E69" s="83"/>
      <c r="F69" s="83"/>
      <c r="G69" s="83"/>
      <c r="H69" s="83"/>
      <c r="I69" s="84"/>
      <c r="J69" s="1" t="s">
        <v>23</v>
      </c>
      <c r="K69" s="72">
        <v>939</v>
      </c>
      <c r="L69" s="9">
        <v>5</v>
      </c>
      <c r="M69" s="9">
        <v>3</v>
      </c>
      <c r="N69" s="10" t="s">
        <v>31</v>
      </c>
      <c r="O69" s="71">
        <v>600</v>
      </c>
      <c r="P69" s="11">
        <v>0</v>
      </c>
      <c r="Q69" s="73">
        <f>Q70</f>
        <v>2000</v>
      </c>
      <c r="R69" s="42">
        <v>0</v>
      </c>
      <c r="S69" s="43">
        <v>4000</v>
      </c>
      <c r="T69" s="73">
        <f>T70</f>
        <v>0</v>
      </c>
      <c r="U69" s="11">
        <v>0</v>
      </c>
      <c r="V69" s="73">
        <f>V70</f>
        <v>2000</v>
      </c>
      <c r="W69" s="42">
        <v>4000</v>
      </c>
      <c r="X69" s="43">
        <v>0</v>
      </c>
      <c r="Y69" s="43">
        <v>0</v>
      </c>
      <c r="Z69" s="85"/>
      <c r="AA69" s="85"/>
      <c r="AB69" s="12"/>
    </row>
    <row r="70" spans="1:28" ht="15" x14ac:dyDescent="0.2">
      <c r="A70" s="8"/>
      <c r="B70" s="83">
        <v>610</v>
      </c>
      <c r="C70" s="83"/>
      <c r="D70" s="83"/>
      <c r="E70" s="83"/>
      <c r="F70" s="83"/>
      <c r="G70" s="83"/>
      <c r="H70" s="83"/>
      <c r="I70" s="84"/>
      <c r="J70" s="6" t="s">
        <v>22</v>
      </c>
      <c r="K70" s="72">
        <v>939</v>
      </c>
      <c r="L70" s="9">
        <v>5</v>
      </c>
      <c r="M70" s="9">
        <v>3</v>
      </c>
      <c r="N70" s="10" t="s">
        <v>31</v>
      </c>
      <c r="O70" s="71">
        <v>610</v>
      </c>
      <c r="P70" s="11">
        <v>0</v>
      </c>
      <c r="Q70" s="73">
        <v>2000</v>
      </c>
      <c r="R70" s="42">
        <v>0</v>
      </c>
      <c r="S70" s="43">
        <v>4000</v>
      </c>
      <c r="T70" s="73">
        <v>0</v>
      </c>
      <c r="U70" s="11">
        <v>0</v>
      </c>
      <c r="V70" s="73">
        <v>2000</v>
      </c>
      <c r="W70" s="42">
        <v>4000</v>
      </c>
      <c r="X70" s="43">
        <v>0</v>
      </c>
      <c r="Y70" s="43">
        <v>0</v>
      </c>
      <c r="Z70" s="85"/>
      <c r="AA70" s="85"/>
      <c r="AB70" s="12"/>
    </row>
    <row r="71" spans="1:28" ht="15" x14ac:dyDescent="0.2">
      <c r="A71" s="8"/>
      <c r="B71" s="71"/>
      <c r="C71" s="71"/>
      <c r="D71" s="71"/>
      <c r="E71" s="71"/>
      <c r="F71" s="71"/>
      <c r="G71" s="71"/>
      <c r="H71" s="71"/>
      <c r="I71" s="72"/>
      <c r="J71" s="6" t="s">
        <v>55</v>
      </c>
      <c r="K71" s="72">
        <v>939</v>
      </c>
      <c r="L71" s="9">
        <v>7</v>
      </c>
      <c r="M71" s="9"/>
      <c r="N71" s="10"/>
      <c r="O71" s="71"/>
      <c r="P71" s="11"/>
      <c r="Q71" s="73">
        <v>100</v>
      </c>
      <c r="R71" s="42"/>
      <c r="S71" s="43"/>
      <c r="T71" s="73">
        <v>0</v>
      </c>
      <c r="U71" s="11"/>
      <c r="V71" s="73">
        <f>V73</f>
        <v>100</v>
      </c>
      <c r="W71" s="42"/>
      <c r="X71" s="43"/>
      <c r="Y71" s="43">
        <v>0</v>
      </c>
      <c r="Z71" s="73"/>
      <c r="AA71" s="73"/>
      <c r="AB71" s="12"/>
    </row>
    <row r="72" spans="1:28" ht="30" x14ac:dyDescent="0.2">
      <c r="A72" s="8"/>
      <c r="B72" s="71"/>
      <c r="C72" s="71"/>
      <c r="D72" s="71"/>
      <c r="E72" s="71"/>
      <c r="F72" s="71"/>
      <c r="G72" s="71"/>
      <c r="H72" s="71"/>
      <c r="I72" s="72"/>
      <c r="J72" s="6" t="s">
        <v>56</v>
      </c>
      <c r="K72" s="72">
        <v>939</v>
      </c>
      <c r="L72" s="9">
        <v>7</v>
      </c>
      <c r="M72" s="9">
        <v>5</v>
      </c>
      <c r="N72" s="10"/>
      <c r="O72" s="71"/>
      <c r="P72" s="11"/>
      <c r="Q72" s="73">
        <f>Q73</f>
        <v>100</v>
      </c>
      <c r="R72" s="42"/>
      <c r="S72" s="43"/>
      <c r="T72" s="73">
        <v>0</v>
      </c>
      <c r="U72" s="11"/>
      <c r="V72" s="73">
        <f>V73</f>
        <v>100</v>
      </c>
      <c r="W72" s="42"/>
      <c r="X72" s="43"/>
      <c r="Y72" s="43">
        <v>0</v>
      </c>
      <c r="Z72" s="73"/>
      <c r="AA72" s="73"/>
      <c r="AB72" s="12"/>
    </row>
    <row r="73" spans="1:28" ht="60" x14ac:dyDescent="0.2">
      <c r="A73" s="8"/>
      <c r="B73" s="71"/>
      <c r="C73" s="71"/>
      <c r="D73" s="71"/>
      <c r="E73" s="71"/>
      <c r="F73" s="71"/>
      <c r="G73" s="71"/>
      <c r="H73" s="71"/>
      <c r="I73" s="72"/>
      <c r="J73" s="6" t="s">
        <v>64</v>
      </c>
      <c r="K73" s="72">
        <v>939</v>
      </c>
      <c r="L73" s="9">
        <v>7</v>
      </c>
      <c r="M73" s="9">
        <v>5</v>
      </c>
      <c r="N73" s="10" t="s">
        <v>41</v>
      </c>
      <c r="O73" s="71" t="s">
        <v>3</v>
      </c>
      <c r="P73" s="11">
        <v>0</v>
      </c>
      <c r="Q73" s="73">
        <f>Q74</f>
        <v>100</v>
      </c>
      <c r="R73" s="73">
        <f t="shared" ref="R73:Y74" si="23">R74</f>
        <v>0</v>
      </c>
      <c r="S73" s="73">
        <f t="shared" si="23"/>
        <v>700</v>
      </c>
      <c r="T73" s="73">
        <f t="shared" si="23"/>
        <v>0</v>
      </c>
      <c r="U73" s="73">
        <f t="shared" si="23"/>
        <v>0</v>
      </c>
      <c r="V73" s="73">
        <f>V74</f>
        <v>100</v>
      </c>
      <c r="W73" s="73">
        <f t="shared" si="23"/>
        <v>700</v>
      </c>
      <c r="X73" s="73">
        <f t="shared" si="23"/>
        <v>0</v>
      </c>
      <c r="Y73" s="73">
        <f t="shared" si="23"/>
        <v>0</v>
      </c>
      <c r="Z73" s="73"/>
      <c r="AA73" s="73"/>
      <c r="AB73" s="12"/>
    </row>
    <row r="74" spans="1:28" ht="30" x14ac:dyDescent="0.2">
      <c r="A74" s="8"/>
      <c r="B74" s="71"/>
      <c r="C74" s="71"/>
      <c r="D74" s="71"/>
      <c r="E74" s="71"/>
      <c r="F74" s="71"/>
      <c r="G74" s="71"/>
      <c r="H74" s="71"/>
      <c r="I74" s="72"/>
      <c r="J74" s="6" t="s">
        <v>35</v>
      </c>
      <c r="K74" s="72">
        <v>939</v>
      </c>
      <c r="L74" s="9">
        <v>7</v>
      </c>
      <c r="M74" s="9">
        <v>5</v>
      </c>
      <c r="N74" s="10" t="s">
        <v>41</v>
      </c>
      <c r="O74" s="71">
        <v>200</v>
      </c>
      <c r="P74" s="11">
        <v>0</v>
      </c>
      <c r="Q74" s="73">
        <f>Q75</f>
        <v>100</v>
      </c>
      <c r="R74" s="73">
        <f t="shared" si="23"/>
        <v>0</v>
      </c>
      <c r="S74" s="73">
        <f t="shared" si="23"/>
        <v>700</v>
      </c>
      <c r="T74" s="73">
        <f t="shared" si="23"/>
        <v>0</v>
      </c>
      <c r="U74" s="73">
        <f t="shared" si="23"/>
        <v>0</v>
      </c>
      <c r="V74" s="73">
        <f>V75</f>
        <v>100</v>
      </c>
      <c r="W74" s="73">
        <f t="shared" si="23"/>
        <v>700</v>
      </c>
      <c r="X74" s="73">
        <f t="shared" si="23"/>
        <v>0</v>
      </c>
      <c r="Y74" s="73">
        <f t="shared" si="23"/>
        <v>0</v>
      </c>
      <c r="Z74" s="73"/>
      <c r="AA74" s="73"/>
      <c r="AB74" s="12"/>
    </row>
    <row r="75" spans="1:28" ht="30" x14ac:dyDescent="0.2">
      <c r="A75" s="8"/>
      <c r="B75" s="71"/>
      <c r="C75" s="71"/>
      <c r="D75" s="71"/>
      <c r="E75" s="71"/>
      <c r="F75" s="71"/>
      <c r="G75" s="71"/>
      <c r="H75" s="71"/>
      <c r="I75" s="72"/>
      <c r="J75" s="6" t="s">
        <v>38</v>
      </c>
      <c r="K75" s="72">
        <v>939</v>
      </c>
      <c r="L75" s="9">
        <v>7</v>
      </c>
      <c r="M75" s="9">
        <v>5</v>
      </c>
      <c r="N75" s="10" t="s">
        <v>41</v>
      </c>
      <c r="O75" s="71">
        <v>240</v>
      </c>
      <c r="P75" s="11">
        <v>0</v>
      </c>
      <c r="Q75" s="73">
        <v>100</v>
      </c>
      <c r="R75" s="42">
        <v>0</v>
      </c>
      <c r="S75" s="43">
        <v>700</v>
      </c>
      <c r="T75" s="73">
        <v>0</v>
      </c>
      <c r="U75" s="11">
        <v>0</v>
      </c>
      <c r="V75" s="73">
        <v>100</v>
      </c>
      <c r="W75" s="42">
        <v>700</v>
      </c>
      <c r="X75" s="43">
        <v>0</v>
      </c>
      <c r="Y75" s="43">
        <v>0</v>
      </c>
      <c r="Z75" s="73"/>
      <c r="AA75" s="73"/>
      <c r="AB75" s="12"/>
    </row>
    <row r="76" spans="1:28" ht="15" x14ac:dyDescent="0.2">
      <c r="A76" s="8"/>
      <c r="B76" s="83">
        <v>800</v>
      </c>
      <c r="C76" s="83"/>
      <c r="D76" s="83"/>
      <c r="E76" s="83"/>
      <c r="F76" s="83"/>
      <c r="G76" s="83"/>
      <c r="H76" s="83"/>
      <c r="I76" s="84"/>
      <c r="J76" s="6" t="s">
        <v>30</v>
      </c>
      <c r="K76" s="72">
        <v>939</v>
      </c>
      <c r="L76" s="9">
        <v>8</v>
      </c>
      <c r="M76" s="9" t="s">
        <v>3</v>
      </c>
      <c r="N76" s="10" t="s">
        <v>3</v>
      </c>
      <c r="O76" s="71" t="s">
        <v>3</v>
      </c>
      <c r="P76" s="11">
        <v>0</v>
      </c>
      <c r="Q76" s="73">
        <f>Q77</f>
        <v>10296.300000000001</v>
      </c>
      <c r="R76" s="73">
        <f t="shared" ref="R76:Y76" si="24">R77</f>
        <v>0</v>
      </c>
      <c r="S76" s="73">
        <f t="shared" si="24"/>
        <v>349</v>
      </c>
      <c r="T76" s="73">
        <f t="shared" si="24"/>
        <v>0</v>
      </c>
      <c r="U76" s="73">
        <f t="shared" si="24"/>
        <v>0</v>
      </c>
      <c r="V76" s="73">
        <f t="shared" si="24"/>
        <v>10296.6</v>
      </c>
      <c r="W76" s="73">
        <f t="shared" si="24"/>
        <v>349</v>
      </c>
      <c r="X76" s="73">
        <f t="shared" si="24"/>
        <v>0</v>
      </c>
      <c r="Y76" s="73">
        <f t="shared" si="24"/>
        <v>0</v>
      </c>
      <c r="Z76" s="85"/>
      <c r="AA76" s="85"/>
      <c r="AB76" s="12"/>
    </row>
    <row r="77" spans="1:28" ht="15" x14ac:dyDescent="0.2">
      <c r="A77" s="8"/>
      <c r="B77" s="83">
        <v>804</v>
      </c>
      <c r="C77" s="83"/>
      <c r="D77" s="83"/>
      <c r="E77" s="83"/>
      <c r="F77" s="83"/>
      <c r="G77" s="83"/>
      <c r="H77" s="83"/>
      <c r="I77" s="84"/>
      <c r="J77" s="1" t="s">
        <v>29</v>
      </c>
      <c r="K77" s="72">
        <v>939</v>
      </c>
      <c r="L77" s="9">
        <v>8</v>
      </c>
      <c r="M77" s="9">
        <v>4</v>
      </c>
      <c r="N77" s="10" t="s">
        <v>3</v>
      </c>
      <c r="O77" s="71" t="s">
        <v>3</v>
      </c>
      <c r="P77" s="11">
        <v>0</v>
      </c>
      <c r="Q77" s="73">
        <f>Q78</f>
        <v>10296.300000000001</v>
      </c>
      <c r="R77" s="73">
        <f t="shared" ref="R77:Y77" si="25">R78</f>
        <v>0</v>
      </c>
      <c r="S77" s="73">
        <f t="shared" si="25"/>
        <v>349</v>
      </c>
      <c r="T77" s="73">
        <f t="shared" si="25"/>
        <v>0</v>
      </c>
      <c r="U77" s="73">
        <f t="shared" si="25"/>
        <v>0</v>
      </c>
      <c r="V77" s="73">
        <f t="shared" si="25"/>
        <v>10296.6</v>
      </c>
      <c r="W77" s="73">
        <f t="shared" si="25"/>
        <v>349</v>
      </c>
      <c r="X77" s="73">
        <f t="shared" si="25"/>
        <v>0</v>
      </c>
      <c r="Y77" s="73">
        <f t="shared" si="25"/>
        <v>0</v>
      </c>
      <c r="Z77" s="85"/>
      <c r="AA77" s="85"/>
      <c r="AB77" s="12"/>
    </row>
    <row r="78" spans="1:28" ht="15" x14ac:dyDescent="0.2">
      <c r="A78" s="8"/>
      <c r="B78" s="83" t="s">
        <v>21</v>
      </c>
      <c r="C78" s="83"/>
      <c r="D78" s="83"/>
      <c r="E78" s="83"/>
      <c r="F78" s="83"/>
      <c r="G78" s="83"/>
      <c r="H78" s="83"/>
      <c r="I78" s="84"/>
      <c r="J78" s="6" t="s">
        <v>24</v>
      </c>
      <c r="K78" s="72">
        <v>939</v>
      </c>
      <c r="L78" s="9">
        <v>8</v>
      </c>
      <c r="M78" s="9">
        <v>4</v>
      </c>
      <c r="N78" s="10" t="s">
        <v>21</v>
      </c>
      <c r="O78" s="71" t="s">
        <v>3</v>
      </c>
      <c r="P78" s="11">
        <v>0</v>
      </c>
      <c r="Q78" s="73">
        <f>Q79</f>
        <v>10296.300000000001</v>
      </c>
      <c r="R78" s="73">
        <f t="shared" ref="R78:Y78" si="26">R79</f>
        <v>0</v>
      </c>
      <c r="S78" s="73">
        <f t="shared" si="26"/>
        <v>349</v>
      </c>
      <c r="T78" s="73">
        <f t="shared" si="26"/>
        <v>0</v>
      </c>
      <c r="U78" s="73">
        <f t="shared" si="26"/>
        <v>0</v>
      </c>
      <c r="V78" s="73">
        <f t="shared" si="26"/>
        <v>10296.6</v>
      </c>
      <c r="W78" s="73">
        <f t="shared" si="26"/>
        <v>349</v>
      </c>
      <c r="X78" s="73">
        <f t="shared" si="26"/>
        <v>0</v>
      </c>
      <c r="Y78" s="73">
        <f t="shared" si="26"/>
        <v>0</v>
      </c>
      <c r="Z78" s="85"/>
      <c r="AA78" s="85"/>
      <c r="AB78" s="12"/>
    </row>
    <row r="79" spans="1:28" ht="30" x14ac:dyDescent="0.2">
      <c r="A79" s="8"/>
      <c r="B79" s="83">
        <v>600</v>
      </c>
      <c r="C79" s="83"/>
      <c r="D79" s="83"/>
      <c r="E79" s="83"/>
      <c r="F79" s="83"/>
      <c r="G79" s="83"/>
      <c r="H79" s="83"/>
      <c r="I79" s="84"/>
      <c r="J79" s="1" t="s">
        <v>23</v>
      </c>
      <c r="K79" s="72">
        <v>939</v>
      </c>
      <c r="L79" s="9">
        <v>8</v>
      </c>
      <c r="M79" s="9">
        <v>4</v>
      </c>
      <c r="N79" s="10" t="s">
        <v>21</v>
      </c>
      <c r="O79" s="71">
        <v>600</v>
      </c>
      <c r="P79" s="11">
        <v>0</v>
      </c>
      <c r="Q79" s="73">
        <f>Q80</f>
        <v>10296.300000000001</v>
      </c>
      <c r="R79" s="73">
        <f t="shared" ref="R79:Y79" si="27">R80</f>
        <v>0</v>
      </c>
      <c r="S79" s="73">
        <f t="shared" si="27"/>
        <v>349</v>
      </c>
      <c r="T79" s="73">
        <f t="shared" si="27"/>
        <v>0</v>
      </c>
      <c r="U79" s="73">
        <f t="shared" si="27"/>
        <v>0</v>
      </c>
      <c r="V79" s="73">
        <f t="shared" si="27"/>
        <v>10296.6</v>
      </c>
      <c r="W79" s="73">
        <f t="shared" si="27"/>
        <v>349</v>
      </c>
      <c r="X79" s="73">
        <f t="shared" si="27"/>
        <v>0</v>
      </c>
      <c r="Y79" s="73">
        <f t="shared" si="27"/>
        <v>0</v>
      </c>
      <c r="Z79" s="85"/>
      <c r="AA79" s="85"/>
      <c r="AB79" s="12"/>
    </row>
    <row r="80" spans="1:28" ht="15" x14ac:dyDescent="0.2">
      <c r="A80" s="8"/>
      <c r="B80" s="83">
        <v>610</v>
      </c>
      <c r="C80" s="83"/>
      <c r="D80" s="83"/>
      <c r="E80" s="83"/>
      <c r="F80" s="83"/>
      <c r="G80" s="83"/>
      <c r="H80" s="83"/>
      <c r="I80" s="84"/>
      <c r="J80" s="6" t="s">
        <v>22</v>
      </c>
      <c r="K80" s="72">
        <v>939</v>
      </c>
      <c r="L80" s="9">
        <v>8</v>
      </c>
      <c r="M80" s="9">
        <v>4</v>
      </c>
      <c r="N80" s="10" t="s">
        <v>21</v>
      </c>
      <c r="O80" s="71">
        <v>610</v>
      </c>
      <c r="P80" s="11">
        <v>0</v>
      </c>
      <c r="Q80" s="73">
        <f>10696.6-400.3</f>
        <v>10296.300000000001</v>
      </c>
      <c r="R80" s="42">
        <v>0</v>
      </c>
      <c r="S80" s="43">
        <v>349</v>
      </c>
      <c r="T80" s="73">
        <v>0</v>
      </c>
      <c r="U80" s="11">
        <v>0</v>
      </c>
      <c r="V80" s="73">
        <f>10696.6-400</f>
        <v>10296.6</v>
      </c>
      <c r="W80" s="42">
        <v>349</v>
      </c>
      <c r="X80" s="43">
        <v>0</v>
      </c>
      <c r="Y80" s="43">
        <v>0</v>
      </c>
      <c r="Z80" s="85"/>
      <c r="AA80" s="85"/>
      <c r="AB80" s="12"/>
    </row>
    <row r="81" spans="1:28" ht="15" x14ac:dyDescent="0.2">
      <c r="A81" s="8"/>
      <c r="B81" s="83">
        <v>1000</v>
      </c>
      <c r="C81" s="83"/>
      <c r="D81" s="83"/>
      <c r="E81" s="83"/>
      <c r="F81" s="83"/>
      <c r="G81" s="83"/>
      <c r="H81" s="83"/>
      <c r="I81" s="84"/>
      <c r="J81" s="1" t="s">
        <v>28</v>
      </c>
      <c r="K81" s="72">
        <v>939</v>
      </c>
      <c r="L81" s="9">
        <v>10</v>
      </c>
      <c r="M81" s="9" t="s">
        <v>3</v>
      </c>
      <c r="N81" s="10" t="s">
        <v>3</v>
      </c>
      <c r="O81" s="71" t="s">
        <v>3</v>
      </c>
      <c r="P81" s="11">
        <v>0</v>
      </c>
      <c r="Q81" s="73">
        <f>Q82</f>
        <v>280</v>
      </c>
      <c r="R81" s="73">
        <f t="shared" ref="R81:Y81" si="28">R82</f>
        <v>0</v>
      </c>
      <c r="S81" s="73">
        <f t="shared" si="28"/>
        <v>350</v>
      </c>
      <c r="T81" s="73">
        <f t="shared" si="28"/>
        <v>0</v>
      </c>
      <c r="U81" s="73">
        <f t="shared" si="28"/>
        <v>0</v>
      </c>
      <c r="V81" s="73">
        <f t="shared" si="28"/>
        <v>280</v>
      </c>
      <c r="W81" s="73">
        <f t="shared" si="28"/>
        <v>350</v>
      </c>
      <c r="X81" s="73">
        <f t="shared" si="28"/>
        <v>0</v>
      </c>
      <c r="Y81" s="73">
        <f t="shared" si="28"/>
        <v>0</v>
      </c>
      <c r="Z81" s="85"/>
      <c r="AA81" s="85"/>
      <c r="AB81" s="12"/>
    </row>
    <row r="82" spans="1:28" ht="15" x14ac:dyDescent="0.2">
      <c r="A82" s="8"/>
      <c r="B82" s="83">
        <v>1001</v>
      </c>
      <c r="C82" s="83"/>
      <c r="D82" s="83"/>
      <c r="E82" s="83"/>
      <c r="F82" s="83"/>
      <c r="G82" s="83"/>
      <c r="H82" s="83"/>
      <c r="I82" s="84"/>
      <c r="J82" s="6" t="s">
        <v>27</v>
      </c>
      <c r="K82" s="72">
        <v>939</v>
      </c>
      <c r="L82" s="9">
        <v>10</v>
      </c>
      <c r="M82" s="9">
        <v>1</v>
      </c>
      <c r="N82" s="10" t="s">
        <v>3</v>
      </c>
      <c r="O82" s="71" t="s">
        <v>3</v>
      </c>
      <c r="P82" s="11">
        <v>0</v>
      </c>
      <c r="Q82" s="73">
        <f>Q83</f>
        <v>280</v>
      </c>
      <c r="R82" s="73">
        <f t="shared" ref="R82:Y82" si="29">R83</f>
        <v>0</v>
      </c>
      <c r="S82" s="73">
        <f t="shared" si="29"/>
        <v>350</v>
      </c>
      <c r="T82" s="73">
        <f t="shared" si="29"/>
        <v>0</v>
      </c>
      <c r="U82" s="73">
        <f t="shared" si="29"/>
        <v>0</v>
      </c>
      <c r="V82" s="73">
        <f t="shared" si="29"/>
        <v>280</v>
      </c>
      <c r="W82" s="73">
        <f t="shared" si="29"/>
        <v>350</v>
      </c>
      <c r="X82" s="73">
        <f t="shared" si="29"/>
        <v>0</v>
      </c>
      <c r="Y82" s="73">
        <f t="shared" si="29"/>
        <v>0</v>
      </c>
      <c r="Z82" s="85"/>
      <c r="AA82" s="85"/>
      <c r="AB82" s="12"/>
    </row>
    <row r="83" spans="1:28" ht="15" x14ac:dyDescent="0.2">
      <c r="A83" s="8"/>
      <c r="B83" s="83" t="s">
        <v>21</v>
      </c>
      <c r="C83" s="83"/>
      <c r="D83" s="83"/>
      <c r="E83" s="83"/>
      <c r="F83" s="83"/>
      <c r="G83" s="83"/>
      <c r="H83" s="83"/>
      <c r="I83" s="84"/>
      <c r="J83" s="1" t="s">
        <v>24</v>
      </c>
      <c r="K83" s="72">
        <v>939</v>
      </c>
      <c r="L83" s="9">
        <v>10</v>
      </c>
      <c r="M83" s="9">
        <v>1</v>
      </c>
      <c r="N83" s="10" t="s">
        <v>21</v>
      </c>
      <c r="O83" s="71" t="s">
        <v>3</v>
      </c>
      <c r="P83" s="11">
        <v>0</v>
      </c>
      <c r="Q83" s="73">
        <f>Q84</f>
        <v>280</v>
      </c>
      <c r="R83" s="73">
        <f t="shared" ref="R83:Y83" si="30">R84</f>
        <v>0</v>
      </c>
      <c r="S83" s="73">
        <f t="shared" si="30"/>
        <v>350</v>
      </c>
      <c r="T83" s="73">
        <f t="shared" si="30"/>
        <v>0</v>
      </c>
      <c r="U83" s="73">
        <f t="shared" si="30"/>
        <v>0</v>
      </c>
      <c r="V83" s="73">
        <f t="shared" si="30"/>
        <v>280</v>
      </c>
      <c r="W83" s="73">
        <f t="shared" si="30"/>
        <v>350</v>
      </c>
      <c r="X83" s="73">
        <f t="shared" si="30"/>
        <v>0</v>
      </c>
      <c r="Y83" s="73">
        <f t="shared" si="30"/>
        <v>0</v>
      </c>
      <c r="Z83" s="85"/>
      <c r="AA83" s="85"/>
      <c r="AB83" s="12"/>
    </row>
    <row r="84" spans="1:28" ht="15" x14ac:dyDescent="0.2">
      <c r="A84" s="8"/>
      <c r="B84" s="83">
        <v>300</v>
      </c>
      <c r="C84" s="83"/>
      <c r="D84" s="83"/>
      <c r="E84" s="83"/>
      <c r="F84" s="83"/>
      <c r="G84" s="83"/>
      <c r="H84" s="83"/>
      <c r="I84" s="84"/>
      <c r="J84" s="6" t="s">
        <v>26</v>
      </c>
      <c r="K84" s="72">
        <v>939</v>
      </c>
      <c r="L84" s="9">
        <v>10</v>
      </c>
      <c r="M84" s="9">
        <v>1</v>
      </c>
      <c r="N84" s="10" t="s">
        <v>21</v>
      </c>
      <c r="O84" s="71">
        <v>300</v>
      </c>
      <c r="P84" s="11">
        <v>0</v>
      </c>
      <c r="Q84" s="73">
        <f>Q85</f>
        <v>280</v>
      </c>
      <c r="R84" s="73">
        <f t="shared" ref="R84:Y84" si="31">R85</f>
        <v>0</v>
      </c>
      <c r="S84" s="73">
        <f t="shared" si="31"/>
        <v>350</v>
      </c>
      <c r="T84" s="73">
        <f t="shared" si="31"/>
        <v>0</v>
      </c>
      <c r="U84" s="73">
        <f t="shared" si="31"/>
        <v>0</v>
      </c>
      <c r="V84" s="73">
        <f t="shared" si="31"/>
        <v>280</v>
      </c>
      <c r="W84" s="73">
        <f t="shared" si="31"/>
        <v>350</v>
      </c>
      <c r="X84" s="73">
        <f t="shared" si="31"/>
        <v>0</v>
      </c>
      <c r="Y84" s="73">
        <f t="shared" si="31"/>
        <v>0</v>
      </c>
      <c r="Z84" s="85"/>
      <c r="AA84" s="85"/>
      <c r="AB84" s="12"/>
    </row>
    <row r="85" spans="1:28" ht="30" x14ac:dyDescent="0.2">
      <c r="A85" s="8"/>
      <c r="B85" s="83">
        <v>320</v>
      </c>
      <c r="C85" s="83"/>
      <c r="D85" s="83"/>
      <c r="E85" s="83"/>
      <c r="F85" s="83"/>
      <c r="G85" s="83"/>
      <c r="H85" s="83"/>
      <c r="I85" s="84"/>
      <c r="J85" s="1" t="s">
        <v>25</v>
      </c>
      <c r="K85" s="72">
        <v>939</v>
      </c>
      <c r="L85" s="9">
        <v>10</v>
      </c>
      <c r="M85" s="9">
        <v>1</v>
      </c>
      <c r="N85" s="10" t="s">
        <v>21</v>
      </c>
      <c r="O85" s="71">
        <v>320</v>
      </c>
      <c r="P85" s="11">
        <v>0</v>
      </c>
      <c r="Q85" s="73">
        <v>280</v>
      </c>
      <c r="R85" s="42">
        <v>0</v>
      </c>
      <c r="S85" s="43">
        <v>350</v>
      </c>
      <c r="T85" s="73">
        <v>0</v>
      </c>
      <c r="U85" s="11">
        <v>0</v>
      </c>
      <c r="V85" s="73">
        <v>280</v>
      </c>
      <c r="W85" s="42">
        <v>350</v>
      </c>
      <c r="X85" s="43">
        <v>0</v>
      </c>
      <c r="Y85" s="43">
        <v>0</v>
      </c>
      <c r="Z85" s="85"/>
      <c r="AA85" s="85"/>
      <c r="AB85" s="12"/>
    </row>
    <row r="86" spans="1:28" s="63" customFormat="1" ht="15.75" x14ac:dyDescent="0.25">
      <c r="A86" s="53"/>
      <c r="B86" s="54"/>
      <c r="C86" s="55"/>
      <c r="D86" s="56"/>
      <c r="E86" s="56"/>
      <c r="F86" s="56"/>
      <c r="G86" s="55"/>
      <c r="H86" s="54"/>
      <c r="I86" s="55"/>
      <c r="J86" s="57" t="s">
        <v>2</v>
      </c>
      <c r="K86" s="55"/>
      <c r="L86" s="55"/>
      <c r="M86" s="55"/>
      <c r="N86" s="56"/>
      <c r="O86" s="58"/>
      <c r="P86" s="59">
        <v>0</v>
      </c>
      <c r="Q86" s="60">
        <f>Q14+Q41+Q52+Q56+Q61+Q71+Q76+Q81</f>
        <v>130141.20000000001</v>
      </c>
      <c r="R86" s="61" t="e">
        <f>R14+R41+R46+#REF!+R61+R76+R81</f>
        <v>#REF!</v>
      </c>
      <c r="S86" s="61" t="e">
        <f>S14+S41+S46+#REF!+S61+S76+S81</f>
        <v>#REF!</v>
      </c>
      <c r="T86" s="61">
        <f>S61</f>
        <v>0</v>
      </c>
      <c r="U86" s="61" t="e">
        <f>U14+U41+U46+#REF!+U61+U76+U81</f>
        <v>#REF!</v>
      </c>
      <c r="V86" s="61">
        <f>V13</f>
        <v>127203.1</v>
      </c>
      <c r="W86" s="61" t="e">
        <f>W14+W41+W46+#REF!+W61+W76+W81</f>
        <v>#REF!</v>
      </c>
      <c r="X86" s="61" t="e">
        <f>X14+X41+X46+#REF!+X61+X76+X81</f>
        <v>#REF!</v>
      </c>
      <c r="Y86" s="61">
        <v>0</v>
      </c>
      <c r="Z86" s="62"/>
      <c r="AA86" s="62"/>
      <c r="AB86" s="53"/>
    </row>
    <row r="87" spans="1:28" s="63" customFormat="1" ht="15.75" x14ac:dyDescent="0.25">
      <c r="A87" s="53"/>
      <c r="B87" s="64"/>
      <c r="C87" s="64"/>
      <c r="D87" s="65"/>
      <c r="E87" s="66"/>
      <c r="F87" s="66"/>
      <c r="G87" s="66"/>
      <c r="H87" s="64"/>
      <c r="I87" s="64"/>
      <c r="J87" s="64" t="s">
        <v>1</v>
      </c>
      <c r="K87" s="64"/>
      <c r="L87" s="64"/>
      <c r="M87" s="64"/>
      <c r="N87" s="64"/>
      <c r="O87" s="64"/>
      <c r="P87" s="65"/>
      <c r="Q87" s="67">
        <v>3337</v>
      </c>
      <c r="R87" s="67">
        <v>0</v>
      </c>
      <c r="S87" s="68">
        <v>0</v>
      </c>
      <c r="T87" s="67">
        <v>0</v>
      </c>
      <c r="U87" s="67"/>
      <c r="V87" s="67">
        <v>6694.9</v>
      </c>
      <c r="W87" s="67">
        <v>0</v>
      </c>
      <c r="X87" s="67">
        <v>0</v>
      </c>
      <c r="Y87" s="69">
        <v>0</v>
      </c>
      <c r="Z87" s="53"/>
      <c r="AA87" s="53"/>
      <c r="AB87" s="53"/>
    </row>
    <row r="88" spans="1:28" ht="15.75" x14ac:dyDescent="0.25">
      <c r="A88" s="14"/>
      <c r="B88" s="47"/>
      <c r="C88" s="47"/>
      <c r="D88" s="48"/>
      <c r="E88" s="49"/>
      <c r="F88" s="49"/>
      <c r="G88" s="49"/>
      <c r="H88" s="47"/>
      <c r="I88" s="47"/>
      <c r="J88" s="47" t="s">
        <v>0</v>
      </c>
      <c r="K88" s="47"/>
      <c r="L88" s="47"/>
      <c r="M88" s="47"/>
      <c r="N88" s="47"/>
      <c r="O88" s="47"/>
      <c r="P88" s="48"/>
      <c r="Q88" s="47">
        <f>Q86+Q87</f>
        <v>133478.20000000001</v>
      </c>
      <c r="R88" s="47" t="e">
        <f t="shared" ref="R88:X88" si="32">R86+R87</f>
        <v>#REF!</v>
      </c>
      <c r="S88" s="47" t="e">
        <f t="shared" si="32"/>
        <v>#REF!</v>
      </c>
      <c r="T88" s="47">
        <f t="shared" si="32"/>
        <v>0</v>
      </c>
      <c r="U88" s="47" t="e">
        <f t="shared" si="32"/>
        <v>#REF!</v>
      </c>
      <c r="V88" s="47">
        <f t="shared" si="32"/>
        <v>133898</v>
      </c>
      <c r="W88" s="47" t="e">
        <f t="shared" si="32"/>
        <v>#REF!</v>
      </c>
      <c r="X88" s="47" t="e">
        <f t="shared" si="32"/>
        <v>#REF!</v>
      </c>
      <c r="Y88" s="47">
        <v>0</v>
      </c>
      <c r="Z88" s="14"/>
      <c r="AA88" s="14"/>
      <c r="AB88" s="14"/>
    </row>
    <row r="89" spans="1:28" ht="15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14"/>
      <c r="Z89" s="14"/>
      <c r="AA89" s="14"/>
      <c r="AB89" s="14"/>
    </row>
    <row r="90" spans="1:28" ht="14.25" x14ac:dyDescent="0.2">
      <c r="A90" s="14"/>
      <c r="B90" s="14"/>
      <c r="C90" s="14"/>
      <c r="D90" s="14"/>
      <c r="E90" s="14"/>
      <c r="F90" s="14"/>
      <c r="G90" s="14"/>
      <c r="H90" s="14"/>
      <c r="I90" s="14"/>
      <c r="J90" s="51"/>
      <c r="K90" s="14"/>
      <c r="L90" s="14"/>
      <c r="M90" s="14"/>
      <c r="N90" s="14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14"/>
      <c r="Z90" s="14"/>
      <c r="AA90" s="14"/>
      <c r="AB90" s="14"/>
    </row>
    <row r="91" spans="1:28" ht="15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14"/>
      <c r="Z91" s="14"/>
      <c r="AA91" s="14"/>
      <c r="AB91" s="14"/>
    </row>
  </sheetData>
  <mergeCells count="130">
    <mergeCell ref="Q1:Y1"/>
    <mergeCell ref="Q3:Y3"/>
    <mergeCell ref="Q2:Y2"/>
    <mergeCell ref="Q5:Y5"/>
    <mergeCell ref="B15:I15"/>
    <mergeCell ref="Z15:AA15"/>
    <mergeCell ref="B16:I16"/>
    <mergeCell ref="Z16:AA16"/>
    <mergeCell ref="B17:I17"/>
    <mergeCell ref="Z17:AA17"/>
    <mergeCell ref="J7:Y7"/>
    <mergeCell ref="J8:Y8"/>
    <mergeCell ref="B13:I13"/>
    <mergeCell ref="Z13:AA13"/>
    <mergeCell ref="B14:I14"/>
    <mergeCell ref="Z14:AA14"/>
    <mergeCell ref="Z32:AA32"/>
    <mergeCell ref="B19:I19"/>
    <mergeCell ref="Z19:AA19"/>
    <mergeCell ref="B25:I25"/>
    <mergeCell ref="Z25:AA25"/>
    <mergeCell ref="B29:I29"/>
    <mergeCell ref="Z29:AA29"/>
    <mergeCell ref="B22:I22"/>
    <mergeCell ref="Z22:AA22"/>
    <mergeCell ref="B24:I24"/>
    <mergeCell ref="Z24:AA24"/>
    <mergeCell ref="B28:I28"/>
    <mergeCell ref="Z28:AA28"/>
    <mergeCell ref="B31:I31"/>
    <mergeCell ref="Z31:AA31"/>
    <mergeCell ref="Z27:AA27"/>
    <mergeCell ref="B42:I42"/>
    <mergeCell ref="Z42:AA42"/>
    <mergeCell ref="B62:I62"/>
    <mergeCell ref="Z62:AA62"/>
    <mergeCell ref="B43:I43"/>
    <mergeCell ref="Z43:AA43"/>
    <mergeCell ref="B48:I48"/>
    <mergeCell ref="Z48:AA48"/>
    <mergeCell ref="B45:I45"/>
    <mergeCell ref="Z45:AA45"/>
    <mergeCell ref="B50:I50"/>
    <mergeCell ref="Z50:AA50"/>
    <mergeCell ref="B47:I47"/>
    <mergeCell ref="Z47:AA47"/>
    <mergeCell ref="S61:T61"/>
    <mergeCell ref="S62:T62"/>
    <mergeCell ref="B58:I58"/>
    <mergeCell ref="S58:T58"/>
    <mergeCell ref="B59:I59"/>
    <mergeCell ref="S59:T59"/>
    <mergeCell ref="B60:I60"/>
    <mergeCell ref="S60:T60"/>
    <mergeCell ref="B61:I61"/>
    <mergeCell ref="Z61:AA61"/>
    <mergeCell ref="B80:I80"/>
    <mergeCell ref="Z80:AA80"/>
    <mergeCell ref="B83:I83"/>
    <mergeCell ref="Z83:AA83"/>
    <mergeCell ref="B82:I82"/>
    <mergeCell ref="Z82:AA82"/>
    <mergeCell ref="B76:I76"/>
    <mergeCell ref="Z76:AA76"/>
    <mergeCell ref="B81:I81"/>
    <mergeCell ref="Z81:AA81"/>
    <mergeCell ref="B78:I78"/>
    <mergeCell ref="Z78:AA78"/>
    <mergeCell ref="Z66:AA66"/>
    <mergeCell ref="B69:I69"/>
    <mergeCell ref="Z69:AA69"/>
    <mergeCell ref="B79:I79"/>
    <mergeCell ref="Z79:AA79"/>
    <mergeCell ref="B77:I77"/>
    <mergeCell ref="Z77:AA77"/>
    <mergeCell ref="B63:I63"/>
    <mergeCell ref="Z63:AA63"/>
    <mergeCell ref="B68:I68"/>
    <mergeCell ref="Z68:AA68"/>
    <mergeCell ref="B70:I70"/>
    <mergeCell ref="Z70:AA70"/>
    <mergeCell ref="S63:T63"/>
    <mergeCell ref="B85:I85"/>
    <mergeCell ref="Z85:AA85"/>
    <mergeCell ref="B20:I20"/>
    <mergeCell ref="Z20:AA20"/>
    <mergeCell ref="B26:I26"/>
    <mergeCell ref="Z26:AA26"/>
    <mergeCell ref="B30:I30"/>
    <mergeCell ref="Z30:AA30"/>
    <mergeCell ref="B44:I44"/>
    <mergeCell ref="Z44:AA44"/>
    <mergeCell ref="B49:I49"/>
    <mergeCell ref="Z49:AA49"/>
    <mergeCell ref="B46:I46"/>
    <mergeCell ref="Z46:AA46"/>
    <mergeCell ref="B21:I21"/>
    <mergeCell ref="Z21:AA21"/>
    <mergeCell ref="B23:I23"/>
    <mergeCell ref="Z23:AA23"/>
    <mergeCell ref="B27:I27"/>
    <mergeCell ref="B67:I67"/>
    <mergeCell ref="Z67:AA67"/>
    <mergeCell ref="B84:I84"/>
    <mergeCell ref="Z84:AA84"/>
    <mergeCell ref="B66:I66"/>
    <mergeCell ref="B41:I41"/>
    <mergeCell ref="Z41:AA41"/>
    <mergeCell ref="B38:I38"/>
    <mergeCell ref="Z38:AA38"/>
    <mergeCell ref="B40:I40"/>
    <mergeCell ref="Z40:AA40"/>
    <mergeCell ref="J10:J11"/>
    <mergeCell ref="I10:I11"/>
    <mergeCell ref="K10:K11"/>
    <mergeCell ref="Q10:Y10"/>
    <mergeCell ref="L10:O10"/>
    <mergeCell ref="B35:I35"/>
    <mergeCell ref="Z35:AA35"/>
    <mergeCell ref="B33:I33"/>
    <mergeCell ref="Z33:AA33"/>
    <mergeCell ref="B39:I39"/>
    <mergeCell ref="Z39:AA39"/>
    <mergeCell ref="B36:I36"/>
    <mergeCell ref="Z36:AA36"/>
    <mergeCell ref="B34:I34"/>
    <mergeCell ref="Z34:AA34"/>
    <mergeCell ref="B18:I18"/>
    <mergeCell ref="Z18:AA18"/>
    <mergeCell ref="B32:I32"/>
  </mergeCells>
  <pageMargins left="0.59055118110236204" right="0.39370078740157499" top="0.59055118110236204" bottom="0.59055118110236204" header="0.275590546487823" footer="0.275590546487823"/>
  <pageSetup paperSize="9" scale="48" fitToHeight="0" orientation="portrait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Куйб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Гурина</dc:creator>
  <cp:lastModifiedBy>Чегодайкина Людмила Владимировна</cp:lastModifiedBy>
  <cp:lastPrinted>2022-10-24T07:24:11Z</cp:lastPrinted>
  <dcterms:created xsi:type="dcterms:W3CDTF">2019-09-12T05:01:08Z</dcterms:created>
  <dcterms:modified xsi:type="dcterms:W3CDTF">2022-10-24T07:25:18Z</dcterms:modified>
</cp:coreProperties>
</file>