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Чегодайкина\Проект бюджета 2023\Приложения с учетом 80%\"/>
    </mc:Choice>
  </mc:AlternateContent>
  <bookViews>
    <workbookView xWindow="0" yWindow="0" windowWidth="28800" windowHeight="12435"/>
  </bookViews>
  <sheets>
    <sheet name="Куйб" sheetId="2" r:id="rId1"/>
  </sheets>
  <externalReferences>
    <externalReference r:id="rId2"/>
    <externalReference r:id="rId3"/>
  </externalReferences>
  <definedNames>
    <definedName name="_xlnm.Print_Titles" localSheetId="0">Куйб!$10:$12</definedName>
  </definedNames>
  <calcPr calcId="152511"/>
</workbook>
</file>

<file path=xl/calcChain.xml><?xml version="1.0" encoding="utf-8"?>
<calcChain xmlns="http://schemas.openxmlformats.org/spreadsheetml/2006/main">
  <c r="Q63" i="2" l="1"/>
  <c r="V64" i="2" l="1"/>
  <c r="V63" i="2" s="1"/>
  <c r="R65" i="2"/>
  <c r="S65" i="2"/>
  <c r="T65" i="2"/>
  <c r="U65" i="2"/>
  <c r="W65" i="2"/>
  <c r="X65" i="2"/>
  <c r="Y65" i="2"/>
  <c r="V65" i="2" l="1"/>
  <c r="V62" i="2" s="1"/>
  <c r="Q65" i="2" l="1"/>
  <c r="Q62" i="2" s="1"/>
  <c r="Q79" i="2" l="1"/>
  <c r="V79" i="2" l="1"/>
  <c r="V73" i="2"/>
  <c r="V72" i="2" s="1"/>
  <c r="Q73" i="2"/>
  <c r="Q72" i="2" s="1"/>
  <c r="Q71" i="2" s="1"/>
  <c r="Q70" i="2" s="1"/>
  <c r="V34" i="2"/>
  <c r="V70" i="2" l="1"/>
  <c r="V71" i="2"/>
  <c r="V53" i="2"/>
  <c r="V52" i="2" s="1"/>
  <c r="V51" i="2" s="1"/>
  <c r="V50" i="2" s="1"/>
  <c r="Q53" i="2"/>
  <c r="Q52" i="2" s="1"/>
  <c r="Q51" i="2" s="1"/>
  <c r="Q50" i="2" s="1"/>
  <c r="T71" i="2" l="1"/>
  <c r="T74" i="2" l="1"/>
  <c r="T73" i="2"/>
  <c r="T72" i="2"/>
  <c r="T70" i="2"/>
  <c r="R68" i="2" l="1"/>
  <c r="R67" i="2" s="1"/>
  <c r="S68" i="2"/>
  <c r="S67" i="2" s="1"/>
  <c r="T68" i="2"/>
  <c r="U68" i="2"/>
  <c r="U67" i="2" s="1"/>
  <c r="W68" i="2"/>
  <c r="W67" i="2" s="1"/>
  <c r="X68" i="2"/>
  <c r="X67" i="2" s="1"/>
  <c r="Y68" i="2"/>
  <c r="Y67" i="2" s="1"/>
  <c r="V68" i="2"/>
  <c r="V67" i="2" s="1"/>
  <c r="Q68" i="2"/>
  <c r="Q67" i="2" s="1"/>
  <c r="Q61" i="2" s="1"/>
  <c r="Q35" i="2"/>
  <c r="Q34" i="2" s="1"/>
  <c r="V22" i="2"/>
  <c r="T67" i="2" l="1"/>
  <c r="T61" i="2"/>
  <c r="T60" i="2" s="1"/>
  <c r="Q19" i="2"/>
  <c r="Q18" i="2" s="1"/>
  <c r="V20" i="2"/>
  <c r="V16" i="2"/>
  <c r="V15" i="2" s="1"/>
  <c r="V14" i="2" s="1"/>
  <c r="Q16" i="2"/>
  <c r="Q15" i="2" s="1"/>
  <c r="Q14" i="2" s="1"/>
  <c r="Y16" i="2"/>
  <c r="Y15" i="2" s="1"/>
  <c r="Y14" i="2" s="1"/>
  <c r="X16" i="2"/>
  <c r="X15" i="2" s="1"/>
  <c r="X14" i="2" s="1"/>
  <c r="W16" i="2"/>
  <c r="W15" i="2" s="1"/>
  <c r="W14" i="2" s="1"/>
  <c r="U16" i="2"/>
  <c r="U15" i="2" s="1"/>
  <c r="U14" i="2" s="1"/>
  <c r="T16" i="2"/>
  <c r="T15" i="2" s="1"/>
  <c r="T14" i="2" s="1"/>
  <c r="S16" i="2"/>
  <c r="S15" i="2" s="1"/>
  <c r="S14" i="2" s="1"/>
  <c r="R16" i="2"/>
  <c r="R15" i="2" s="1"/>
  <c r="R14" i="2" s="1"/>
  <c r="R34" i="2" l="1"/>
  <c r="S34" i="2"/>
  <c r="T34" i="2"/>
  <c r="U34" i="2"/>
  <c r="W34" i="2"/>
  <c r="X34" i="2"/>
  <c r="Y34" i="2"/>
  <c r="R32" i="2"/>
  <c r="S32" i="2"/>
  <c r="T32" i="2"/>
  <c r="U32" i="2"/>
  <c r="W32" i="2"/>
  <c r="X32" i="2"/>
  <c r="Y32" i="2"/>
  <c r="R30" i="2"/>
  <c r="S30" i="2"/>
  <c r="T30" i="2"/>
  <c r="U30" i="2"/>
  <c r="R26" i="2" l="1"/>
  <c r="R25" i="2" s="1"/>
  <c r="R24" i="2" s="1"/>
  <c r="S26" i="2"/>
  <c r="S25" i="2" s="1"/>
  <c r="S24" i="2" s="1"/>
  <c r="T26" i="2"/>
  <c r="T25" i="2" s="1"/>
  <c r="T24" i="2" s="1"/>
  <c r="U26" i="2"/>
  <c r="U25" i="2" s="1"/>
  <c r="U24" i="2" s="1"/>
  <c r="W26" i="2"/>
  <c r="W25" i="2" s="1"/>
  <c r="W24" i="2" s="1"/>
  <c r="X26" i="2"/>
  <c r="X25" i="2" s="1"/>
  <c r="X24" i="2" s="1"/>
  <c r="Y26" i="2"/>
  <c r="Y25" i="2" s="1"/>
  <c r="Y24" i="2" s="1"/>
  <c r="R83" i="2"/>
  <c r="R82" i="2" s="1"/>
  <c r="R81" i="2" s="1"/>
  <c r="R80" i="2" s="1"/>
  <c r="S83" i="2"/>
  <c r="S82" i="2" s="1"/>
  <c r="S81" i="2" s="1"/>
  <c r="S80" i="2" s="1"/>
  <c r="T83" i="2"/>
  <c r="T82" i="2" s="1"/>
  <c r="T81" i="2" s="1"/>
  <c r="T80" i="2" s="1"/>
  <c r="U83" i="2"/>
  <c r="U82" i="2" s="1"/>
  <c r="U81" i="2" s="1"/>
  <c r="U80" i="2" s="1"/>
  <c r="W83" i="2"/>
  <c r="W82" i="2" s="1"/>
  <c r="W81" i="2" s="1"/>
  <c r="W80" i="2" s="1"/>
  <c r="X83" i="2"/>
  <c r="X82" i="2" s="1"/>
  <c r="X81" i="2" s="1"/>
  <c r="X80" i="2" s="1"/>
  <c r="Y83" i="2"/>
  <c r="Y82" i="2" s="1"/>
  <c r="Y81" i="2" s="1"/>
  <c r="Y80" i="2" s="1"/>
  <c r="V83" i="2"/>
  <c r="V82" i="2" s="1"/>
  <c r="V81" i="2" s="1"/>
  <c r="V80" i="2" s="1"/>
  <c r="Q83" i="2"/>
  <c r="Q82" i="2" s="1"/>
  <c r="Q81" i="2" s="1"/>
  <c r="Q80" i="2" s="1"/>
  <c r="R78" i="2"/>
  <c r="R77" i="2" s="1"/>
  <c r="R76" i="2" s="1"/>
  <c r="R75" i="2" s="1"/>
  <c r="S78" i="2"/>
  <c r="S77" i="2" s="1"/>
  <c r="S76" i="2" s="1"/>
  <c r="S75" i="2" s="1"/>
  <c r="T78" i="2"/>
  <c r="T77" i="2" s="1"/>
  <c r="T76" i="2" s="1"/>
  <c r="T75" i="2" s="1"/>
  <c r="U78" i="2"/>
  <c r="U77" i="2" s="1"/>
  <c r="U76" i="2" s="1"/>
  <c r="U75" i="2" s="1"/>
  <c r="W78" i="2"/>
  <c r="W77" i="2" s="1"/>
  <c r="W76" i="2" s="1"/>
  <c r="W75" i="2" s="1"/>
  <c r="X78" i="2"/>
  <c r="X77" i="2" s="1"/>
  <c r="X76" i="2" s="1"/>
  <c r="X75" i="2" s="1"/>
  <c r="Y78" i="2"/>
  <c r="Y77" i="2" s="1"/>
  <c r="Y76" i="2" s="1"/>
  <c r="Y75" i="2" s="1"/>
  <c r="V78" i="2"/>
  <c r="V77" i="2" s="1"/>
  <c r="V76" i="2" s="1"/>
  <c r="V75" i="2" s="1"/>
  <c r="Q78" i="2"/>
  <c r="Q77" i="2" s="1"/>
  <c r="Q76" i="2" s="1"/>
  <c r="Q75" i="2" s="1"/>
  <c r="R62" i="2"/>
  <c r="S62" i="2"/>
  <c r="U62" i="2"/>
  <c r="W62" i="2"/>
  <c r="X62" i="2"/>
  <c r="R58" i="2"/>
  <c r="R57" i="2" s="1"/>
  <c r="S58" i="2"/>
  <c r="S57" i="2" s="1"/>
  <c r="T58" i="2"/>
  <c r="T57" i="2" s="1"/>
  <c r="U58" i="2"/>
  <c r="U57" i="2" s="1"/>
  <c r="W58" i="2"/>
  <c r="W57" i="2" s="1"/>
  <c r="X58" i="2"/>
  <c r="X57" i="2" s="1"/>
  <c r="Y58" i="2"/>
  <c r="Y57" i="2" s="1"/>
  <c r="V58" i="2"/>
  <c r="V57" i="2" s="1"/>
  <c r="V56" i="2" s="1"/>
  <c r="Q58" i="2"/>
  <c r="Q57" i="2" s="1"/>
  <c r="Q56" i="2" s="1"/>
  <c r="W56" i="2" l="1"/>
  <c r="W55" i="2" s="1"/>
  <c r="U56" i="2"/>
  <c r="U55" i="2" s="1"/>
  <c r="Y55" i="2"/>
  <c r="T55" i="2"/>
  <c r="X56" i="2"/>
  <c r="X55" i="2" s="1"/>
  <c r="S56" i="2"/>
  <c r="S55" i="2" s="1"/>
  <c r="R56" i="2"/>
  <c r="R55" i="2" s="1"/>
  <c r="V55" i="2"/>
  <c r="R43" i="2"/>
  <c r="R42" i="2" s="1"/>
  <c r="R41" i="2" s="1"/>
  <c r="R40" i="2" s="1"/>
  <c r="S43" i="2"/>
  <c r="S42" i="2" s="1"/>
  <c r="S41" i="2" s="1"/>
  <c r="S40" i="2" s="1"/>
  <c r="T43" i="2"/>
  <c r="T42" i="2" s="1"/>
  <c r="T41" i="2" s="1"/>
  <c r="T40" i="2" s="1"/>
  <c r="U43" i="2"/>
  <c r="U42" i="2" s="1"/>
  <c r="U41" i="2" s="1"/>
  <c r="U40" i="2" s="1"/>
  <c r="W43" i="2"/>
  <c r="W42" i="2" s="1"/>
  <c r="W41" i="2" s="1"/>
  <c r="W40" i="2" s="1"/>
  <c r="X43" i="2"/>
  <c r="X42" i="2" s="1"/>
  <c r="X41" i="2" s="1"/>
  <c r="X40" i="2" s="1"/>
  <c r="Y43" i="2"/>
  <c r="Y42" i="2" s="1"/>
  <c r="Y41" i="2" s="1"/>
  <c r="Y40" i="2" s="1"/>
  <c r="V43" i="2"/>
  <c r="V42" i="2" s="1"/>
  <c r="V41" i="2" s="1"/>
  <c r="V40" i="2" s="1"/>
  <c r="Q43" i="2"/>
  <c r="Q42" i="2" s="1"/>
  <c r="Q41" i="2" s="1"/>
  <c r="Q40" i="2" s="1"/>
  <c r="R38" i="2"/>
  <c r="R37" i="2" s="1"/>
  <c r="S38" i="2"/>
  <c r="S37" i="2" s="1"/>
  <c r="T38" i="2"/>
  <c r="T37" i="2" s="1"/>
  <c r="U38" i="2"/>
  <c r="U37" i="2" s="1"/>
  <c r="W38" i="2"/>
  <c r="W37" i="2" s="1"/>
  <c r="X38" i="2"/>
  <c r="X37" i="2" s="1"/>
  <c r="Y38" i="2"/>
  <c r="Y37" i="2" s="1"/>
  <c r="V38" i="2"/>
  <c r="V37" i="2" s="1"/>
  <c r="Q38" i="2"/>
  <c r="Q37" i="2" s="1"/>
  <c r="V32" i="2"/>
  <c r="Q32" i="2"/>
  <c r="V30" i="2"/>
  <c r="Q30" i="2"/>
  <c r="V26" i="2"/>
  <c r="V25" i="2" s="1"/>
  <c r="V24" i="2" s="1"/>
  <c r="Q26" i="2"/>
  <c r="Q25" i="2" s="1"/>
  <c r="Q24" i="2" s="1"/>
  <c r="Q22" i="2"/>
  <c r="V29" i="2" l="1"/>
  <c r="Q29" i="2"/>
  <c r="Q55" i="2"/>
  <c r="R61" i="2" l="1"/>
  <c r="S61" i="2"/>
  <c r="U61" i="2"/>
  <c r="V61" i="2"/>
  <c r="W61" i="2"/>
  <c r="X61" i="2"/>
  <c r="R29" i="2"/>
  <c r="R28" i="2" s="1"/>
  <c r="S29" i="2"/>
  <c r="S28" i="2" s="1"/>
  <c r="T29" i="2"/>
  <c r="T28" i="2" s="1"/>
  <c r="U29" i="2"/>
  <c r="U28" i="2" s="1"/>
  <c r="V28" i="2"/>
  <c r="W29" i="2"/>
  <c r="W28" i="2" s="1"/>
  <c r="X29" i="2"/>
  <c r="X28" i="2" s="1"/>
  <c r="Y29" i="2"/>
  <c r="Y28" i="2" s="1"/>
  <c r="R19" i="2"/>
  <c r="R18" i="2" s="1"/>
  <c r="S19" i="2"/>
  <c r="S18" i="2" s="1"/>
  <c r="T19" i="2"/>
  <c r="T18" i="2" s="1"/>
  <c r="U19" i="2"/>
  <c r="U18" i="2" s="1"/>
  <c r="V19" i="2"/>
  <c r="W19" i="2"/>
  <c r="W18" i="2" s="1"/>
  <c r="X19" i="2"/>
  <c r="X18" i="2" s="1"/>
  <c r="Y19" i="2"/>
  <c r="Y18" i="2" s="1"/>
  <c r="R20" i="2"/>
  <c r="S20" i="2"/>
  <c r="T20" i="2"/>
  <c r="U20" i="2"/>
  <c r="W20" i="2"/>
  <c r="X20" i="2"/>
  <c r="Y20" i="2"/>
  <c r="Q20" i="2"/>
  <c r="W85" i="2" l="1"/>
  <c r="S85" i="2"/>
  <c r="S87" i="2" s="1"/>
  <c r="X13" i="2"/>
  <c r="T13" i="2"/>
  <c r="Q28" i="2"/>
  <c r="Q13" i="2" s="1"/>
  <c r="R85" i="2"/>
  <c r="R87" i="2" s="1"/>
  <c r="S13" i="2"/>
  <c r="Y85" i="2"/>
  <c r="Y87" i="2" s="1"/>
  <c r="U85" i="2"/>
  <c r="U87" i="2" s="1"/>
  <c r="R13" i="2"/>
  <c r="W13" i="2"/>
  <c r="X85" i="2"/>
  <c r="X87" i="2" s="1"/>
  <c r="Y13" i="2"/>
  <c r="U13" i="2"/>
  <c r="T85" i="2"/>
  <c r="T87" i="2" s="1"/>
  <c r="W60" i="2"/>
  <c r="W87" i="2"/>
  <c r="R60" i="2"/>
  <c r="U60" i="2"/>
  <c r="X60" i="2"/>
  <c r="S60" i="2"/>
  <c r="V18" i="2"/>
  <c r="V85" i="2" s="1"/>
  <c r="V60" i="2"/>
  <c r="Q60" i="2"/>
  <c r="V13" i="2" l="1"/>
  <c r="Q85" i="2"/>
  <c r="Q87" i="2" s="1"/>
  <c r="V87" i="2"/>
</calcChain>
</file>

<file path=xl/sharedStrings.xml><?xml version="1.0" encoding="utf-8"?>
<sst xmlns="http://schemas.openxmlformats.org/spreadsheetml/2006/main" count="204" uniqueCount="76">
  <si>
    <t>Всего с учетом условно утверждаемых расходов</t>
  </si>
  <si>
    <t>Условно утверждаемые расходы</t>
  </si>
  <si>
    <t>ИТОГО</t>
  </si>
  <si>
    <t>Субсидии бюджетным учреждениям</t>
  </si>
  <si>
    <t>9900000000</t>
  </si>
  <si>
    <t>Предоставление субсидий бюджетным, автономным учреждениям и иным некоммерческим организациям</t>
  </si>
  <si>
    <t/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</si>
  <si>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</si>
  <si>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</si>
  <si>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</si>
  <si>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</si>
  <si>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</si>
  <si>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</si>
  <si>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Д300000000</t>
  </si>
  <si>
    <t>Благоустройство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</si>
  <si>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</si>
  <si>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</si>
  <si>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</si>
  <si>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</si>
  <si>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</si>
  <si>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</si>
  <si>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Иные закупки товаров, работ и услуг для обеспечения государственных (муниципальных) нужд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</si>
  <si>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</si>
  <si>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</si>
  <si>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</si>
  <si>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</si>
  <si>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</si>
  <si>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</si>
  <si>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</si>
  <si>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</si>
  <si>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</si>
  <si>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</si>
  <si>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</si>
  <si>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</si>
  <si>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ГРБС</t>
  </si>
  <si>
    <t>КВР</t>
  </si>
  <si>
    <t>КФСР</t>
  </si>
  <si>
    <t>КФСР1</t>
  </si>
  <si>
    <t>в том числе средства вышестоя-щих бюджетов</t>
  </si>
  <si>
    <t>2014 год - всего</t>
  </si>
  <si>
    <t>2013 год - всего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</si>
  <si>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</si>
  <si>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</si>
  <si>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</si>
  <si>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</si>
  <si>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</si>
  <si>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подраз-дел</t>
  </si>
  <si>
    <t>раздел</t>
  </si>
  <si>
    <t>Сумма</t>
  </si>
  <si>
    <t>Коды классификации расходов бюджета</t>
  </si>
  <si>
    <t>Коды</t>
  </si>
  <si>
    <t>тыс. рублей</t>
  </si>
  <si>
    <t>Структура расходов бюджета городского округа Самара Самарской области на 2012 год по разделам, подразделам, целевым статьям и видам расходов классификации расходов бюджета</t>
  </si>
  <si>
    <t xml:space="preserve">                         </t>
  </si>
  <si>
    <t xml:space="preserve">                                                             </t>
  </si>
  <si>
    <t xml:space="preserve">       городского округа Самара</t>
  </si>
  <si>
    <t xml:space="preserve">       внутригородского района</t>
  </si>
  <si>
    <t xml:space="preserve">       к Решению Совета депутатов Куйбышевского</t>
  </si>
  <si>
    <t xml:space="preserve">                        </t>
  </si>
  <si>
    <t xml:space="preserve">                                                   </t>
  </si>
  <si>
    <t xml:space="preserve"> </t>
  </si>
  <si>
    <t>Непрограммные направления деятельности</t>
  </si>
  <si>
    <t>Д400000000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</si>
  <si>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</si>
  <si>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</si>
  <si>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Профессиональная подготовка, переподготовка и повышение квалификации</t>
  </si>
  <si>
    <t>2024 год - всего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</si>
  <si>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</si>
  <si>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Непрограммные направления деятельности </t>
  </si>
  <si>
    <t xml:space="preserve">       Приложение 9</t>
  </si>
  <si>
    <t>Распределение бюджетных ассигнований на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Куйбышевского внутригородского района городского округа Самара Самарской области</t>
  </si>
  <si>
    <t>2025 год - всего</t>
  </si>
  <si>
    <t xml:space="preserve">       от " ____ " ____________ 2022 г. № _____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</si>
  <si>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2018 - 2025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</si>
  <si>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2018 - 2025 годы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</si>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</sst>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;[Red]\-#,##0.0;0.0"/>
    <numFmt numFmtId="166" formatCode="000"/>
    <numFmt numFmtId="167" formatCode="000\.00\.00"/>
    <numFmt numFmtId="168" formatCode="0000000"/>
    <numFmt numFmtId="169" formatCode="00"/>
    <numFmt numFmtId="170" formatCode="#,##0.0_ ;[Red]\-#,##0.0\ "/>
    <numFmt numFmtId="171" formatCode="0000000000"/>
  </numFmts>
  <fonts count="10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2" borderId="2" xfId="1" applyNumberFormat="1" applyFont="1" applyFill="1" applyBorder="1" applyAlignment="1" applyProtection="1">
      <alignment vertical="center" wrapText="1"/>
      <protection hidden="1"/>
    </xf>
    <xf numFmtId="0" fontId="6" fillId="2" borderId="2" xfId="1" applyNumberFormat="1" applyFont="1" applyFill="1" applyBorder="1" applyAlignment="1" applyProtection="1">
      <alignment vertical="center" wrapText="1"/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/>
    <xf numFmtId="0" fontId="5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centerContinuous" vertical="center" wrapText="1"/>
      <protection hidden="1"/>
    </xf>
    <xf numFmtId="0" fontId="5" fillId="2" borderId="0" xfId="1" applyFont="1" applyFill="1" applyProtection="1">
      <protection hidden="1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0" xfId="1" applyNumberFormat="1" applyFont="1" applyFill="1" applyAlignment="1" applyProtection="1">
      <alignment horizontal="right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5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top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Protection="1">
      <protection hidden="1"/>
    </xf>
    <xf numFmtId="166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168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10" xfId="1" applyNumberFormat="1" applyFont="1" applyFill="1" applyBorder="1" applyAlignment="1" applyProtection="1">
      <alignment vertical="top" wrapText="1"/>
      <protection hidden="1"/>
    </xf>
    <xf numFmtId="165" fontId="2" fillId="2" borderId="8" xfId="1" applyNumberFormat="1" applyFont="1" applyFill="1" applyBorder="1" applyAlignment="1" applyProtection="1">
      <alignment vertical="center" wrapText="1"/>
      <protection hidden="1"/>
    </xf>
    <xf numFmtId="165" fontId="2" fillId="2" borderId="7" xfId="1" applyNumberFormat="1" applyFont="1" applyFill="1" applyBorder="1" applyAlignment="1" applyProtection="1">
      <alignment vertical="center" wrapText="1"/>
      <protection hidden="1"/>
    </xf>
    <xf numFmtId="165" fontId="2" fillId="2" borderId="1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9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10" xfId="1" applyNumberFormat="1" applyFont="1" applyFill="1" applyBorder="1" applyAlignment="1" applyProtection="1">
      <alignment vertical="top" wrapText="1"/>
      <protection hidden="1"/>
    </xf>
    <xf numFmtId="170" fontId="4" fillId="2" borderId="0" xfId="1" applyNumberFormat="1" applyFont="1" applyFill="1"/>
    <xf numFmtId="169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vertical="top" wrapText="1"/>
      <protection hidden="1"/>
    </xf>
    <xf numFmtId="169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6" xfId="1" applyNumberFormat="1" applyFont="1" applyFill="1" applyBorder="1" applyAlignment="1" applyProtection="1">
      <alignment vertical="top" wrapText="1"/>
      <protection hidden="1"/>
    </xf>
    <xf numFmtId="169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6" xfId="1" applyNumberFormat="1" applyFont="1" applyFill="1" applyBorder="1" applyAlignment="1" applyProtection="1">
      <alignment vertical="center" wrapText="1"/>
      <protection hidden="1"/>
    </xf>
    <xf numFmtId="169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168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6" xfId="1" applyNumberFormat="1" applyFont="1" applyFill="1" applyBorder="1" applyAlignment="1" applyProtection="1">
      <alignment vertical="top" wrapText="1"/>
      <protection hidden="1"/>
    </xf>
    <xf numFmtId="169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1" xfId="1" applyNumberFormat="1" applyFont="1" applyFill="1" applyBorder="1" applyAlignment="1" applyProtection="1">
      <alignment vertical="top" wrapText="1"/>
      <protection hidden="1"/>
    </xf>
    <xf numFmtId="165" fontId="6" fillId="2" borderId="1" xfId="1" applyNumberFormat="1" applyFont="1" applyFill="1" applyBorder="1" applyAlignment="1" applyProtection="1">
      <alignment vertical="center" wrapText="1"/>
      <protection hidden="1"/>
    </xf>
    <xf numFmtId="171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 applyProtection="1">
      <alignment vertical="top" wrapText="1"/>
      <protection hidden="1"/>
    </xf>
    <xf numFmtId="0" fontId="2" fillId="2" borderId="2" xfId="1" applyNumberFormat="1" applyFont="1" applyFill="1" applyBorder="1" applyAlignment="1" applyProtection="1">
      <alignment vertical="top" wrapText="1"/>
      <protection hidden="1"/>
    </xf>
    <xf numFmtId="0" fontId="2" fillId="2" borderId="1" xfId="1" applyFont="1" applyFill="1" applyBorder="1" applyAlignment="1" applyProtection="1">
      <protection hidden="1"/>
    </xf>
    <xf numFmtId="0" fontId="5" fillId="2" borderId="1" xfId="1" applyNumberFormat="1" applyFont="1" applyFill="1" applyBorder="1" applyAlignment="1" applyProtection="1">
      <protection hidden="1"/>
    </xf>
    <xf numFmtId="0" fontId="5" fillId="2" borderId="2" xfId="1" applyNumberFormat="1" applyFont="1" applyFill="1" applyBorder="1" applyAlignment="1" applyProtection="1">
      <protection hidden="1"/>
    </xf>
    <xf numFmtId="0" fontId="8" fillId="2" borderId="1" xfId="1" applyNumberFormat="1" applyFont="1" applyFill="1" applyBorder="1" applyAlignment="1" applyProtection="1">
      <alignment vertical="top"/>
      <protection hidden="1"/>
    </xf>
    <xf numFmtId="165" fontId="8" fillId="2" borderId="5" xfId="1" applyNumberFormat="1" applyFont="1" applyFill="1" applyBorder="1" applyAlignment="1" applyProtection="1">
      <alignment vertical="center" wrapText="1"/>
      <protection hidden="1"/>
    </xf>
    <xf numFmtId="165" fontId="8" fillId="2" borderId="1" xfId="1" applyNumberFormat="1" applyFont="1" applyFill="1" applyBorder="1" applyAlignment="1" applyProtection="1">
      <alignment vertical="center" wrapText="1"/>
      <protection hidden="1"/>
    </xf>
    <xf numFmtId="164" fontId="8" fillId="2" borderId="1" xfId="1" applyNumberFormat="1" applyFont="1" applyFill="1" applyBorder="1" applyAlignment="1" applyProtection="1">
      <protection hidden="1"/>
    </xf>
    <xf numFmtId="2" fontId="9" fillId="2" borderId="1" xfId="1" applyNumberFormat="1" applyFont="1" applyFill="1" applyBorder="1" applyAlignment="1" applyProtection="1">
      <protection hidden="1"/>
    </xf>
    <xf numFmtId="0" fontId="5" fillId="2" borderId="4" xfId="1" applyFont="1" applyFill="1" applyBorder="1" applyAlignment="1" applyProtection="1">
      <protection hidden="1"/>
    </xf>
    <xf numFmtId="164" fontId="5" fillId="2" borderId="4" xfId="1" applyNumberFormat="1" applyFont="1" applyFill="1" applyBorder="1" applyAlignment="1" applyProtection="1">
      <protection hidden="1"/>
    </xf>
    <xf numFmtId="164" fontId="5" fillId="2" borderId="3" xfId="1" applyNumberFormat="1" applyFont="1" applyFill="1" applyBorder="1" applyAlignment="1" applyProtection="1">
      <protection hidden="1"/>
    </xf>
    <xf numFmtId="164" fontId="5" fillId="2" borderId="1" xfId="1" applyNumberFormat="1" applyFont="1" applyFill="1" applyBorder="1" applyAlignment="1" applyProtection="1">
      <protection hidden="1"/>
    </xf>
    <xf numFmtId="0" fontId="5" fillId="2" borderId="1" xfId="1" applyFont="1" applyFill="1" applyBorder="1" applyAlignment="1" applyProtection="1">
      <protection hidden="1"/>
    </xf>
    <xf numFmtId="164" fontId="8" fillId="2" borderId="2" xfId="1" applyNumberFormat="1" applyFont="1" applyFill="1" applyBorder="1" applyAlignment="1" applyProtection="1">
      <protection hidden="1"/>
    </xf>
    <xf numFmtId="0" fontId="6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Alignment="1" applyProtection="1">
      <protection hidden="1"/>
    </xf>
    <xf numFmtId="169" fontId="2" fillId="2" borderId="13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1" xfId="1" applyNumberFormat="1" applyFont="1" applyFill="1" applyBorder="1" applyAlignment="1" applyProtection="1">
      <alignment vertical="center" wrapText="1"/>
      <protection hidden="1"/>
    </xf>
    <xf numFmtId="166" fontId="2" fillId="2" borderId="14" xfId="1" applyNumberFormat="1" applyFont="1" applyFill="1" applyBorder="1" applyAlignment="1" applyProtection="1">
      <alignment vertical="center" wrapText="1"/>
      <protection hidden="1"/>
    </xf>
    <xf numFmtId="0" fontId="7" fillId="2" borderId="0" xfId="1" applyFont="1" applyFill="1" applyAlignment="1" applyProtection="1">
      <alignment horizontal="center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1" applyFont="1" applyFill="1" applyBorder="1"/>
    <xf numFmtId="16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vertical="center" wrapText="1"/>
      <protection hidden="1"/>
    </xf>
    <xf numFmtId="169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6" xfId="1" applyNumberFormat="1" applyFont="1" applyFill="1" applyBorder="1" applyAlignment="1" applyProtection="1">
      <alignment vertical="center" wrapText="1"/>
      <protection hidden="1"/>
    </xf>
    <xf numFmtId="169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0" xfId="1" applyNumberFormat="1" applyFont="1" applyFill="1" applyBorder="1" applyAlignment="1" applyProtection="1">
      <alignment vertical="center" wrapText="1"/>
      <protection hidden="1"/>
    </xf>
    <xf numFmtId="169" fontId="6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6" xfId="1" applyNumberFormat="1" applyFont="1" applyFill="1" applyBorder="1" applyAlignment="1" applyProtection="1">
      <alignment vertical="center" wrapText="1"/>
      <protection hidden="1"/>
    </xf>
    <xf numFmtId="169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2" xfId="1" applyNumberFormat="1" applyFont="1" applyFill="1" applyBorder="1" applyAlignment="1" applyProtection="1">
      <alignment vertical="center" wrapText="1"/>
      <protection hidden="1"/>
    </xf>
    <xf numFmtId="166" fontId="2" fillId="2" borderId="7" xfId="1" applyNumberFormat="1" applyFont="1" applyFill="1" applyBorder="1" applyAlignment="1" applyProtection="1">
      <alignment vertical="center" wrapText="1"/>
      <protection hidden="1"/>
    </xf>
    <xf numFmtId="166" fontId="6" fillId="2" borderId="10" xfId="1" applyNumberFormat="1" applyFont="1" applyFill="1" applyBorder="1" applyAlignment="1" applyProtection="1">
      <alignment vertical="center" wrapText="1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2" borderId="10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yarovani\Desktop\&#1076;&#1086;&#1084;%201\+&#1055;&#1088;&#1080;&#1083;&#1086;&#1078;&#1077;&#1085;&#1080;&#1077;%209%202022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50;&#1054;&#1053;&#1054;&#1052;&#1048;&#1063;&#1045;&#1057;&#1050;&#1048;&#1049;%20&#1054;&#1058;&#1044;&#1045;&#1051;\&#1060;&#1048;&#1053;&#1040;&#1053;&#1057;&#1067;\&#1048;&#1047;&#1052;&#1045;&#1053;&#1045;&#1053;&#1048;&#1071;%20&#1042;%20&#1041;&#1070;&#1044;&#1046;&#1045;&#1058;\2022\&#1048;&#1079;&#1084;&#1077;&#1085;&#1077;&#1085;&#1080;&#1077;%20&#1084;&#1072;&#1081;\&#1050;&#1086;&#1083;&#1083;&#1077;&#1075;&#1080;&#1103;\+&#1055;&#1088;&#1080;&#1083;&#1086;&#1078;&#1077;&#1085;&#1080;&#1077;%204%20&#1088;&#1072;&#1089;&#1093;&#1086;&#1076;&#1099;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2"/>
    </sheetNames>
    <sheetDataSet>
      <sheetData sheetId="0">
        <row r="18">
          <cell r="Q18">
            <v>2719.2</v>
          </cell>
        </row>
        <row r="36">
          <cell r="Q36">
            <v>0.1</v>
          </cell>
        </row>
        <row r="68">
          <cell r="T68">
            <v>0</v>
          </cell>
        </row>
        <row r="69">
          <cell r="T69">
            <v>0</v>
          </cell>
        </row>
        <row r="71">
          <cell r="T71">
            <v>0</v>
          </cell>
        </row>
        <row r="72">
          <cell r="T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2"/>
    </sheetNames>
    <sheetDataSet>
      <sheetData sheetId="0">
        <row r="60">
          <cell r="Q60">
            <v>14</v>
          </cell>
        </row>
        <row r="68">
          <cell r="V68">
            <v>1437.5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showGridLines="0" tabSelected="1" topLeftCell="A71" workbookViewId="0">
      <selection activeCell="V87" sqref="V87"/>
    </sheetView>
  </sheetViews>
  <sheetFormatPr defaultColWidth="9.140625" defaultRowHeight="12.75" x14ac:dyDescent="0.2"/>
  <cols>
    <col min="1" max="1" width="0.7109375" style="8" customWidth="1"/>
    <col min="2" max="10" width="0" style="8" hidden="1" customWidth="1"/>
    <col min="11" max="11" width="7.140625" style="8" customWidth="1"/>
    <col min="12" max="12" width="8.28515625" style="8" customWidth="1"/>
    <col min="13" max="13" width="13.42578125" style="8" customWidth="1"/>
    <col min="14" max="14" width="10" style="8" customWidth="1"/>
    <col min="15" max="15" width="57.140625" style="8" customWidth="1"/>
    <col min="16" max="16" width="0" style="8" hidden="1" customWidth="1"/>
    <col min="17" max="17" width="14.28515625" style="8" customWidth="1"/>
    <col min="18" max="19" width="0" style="8" hidden="1" customWidth="1"/>
    <col min="20" max="20" width="12.85546875" style="8" customWidth="1"/>
    <col min="21" max="21" width="0" style="8" hidden="1" customWidth="1"/>
    <col min="22" max="22" width="14.28515625" style="8" customWidth="1"/>
    <col min="23" max="24" width="0" style="8" hidden="1" customWidth="1"/>
    <col min="25" max="25" width="12.7109375" style="8" customWidth="1"/>
    <col min="26" max="30" width="0" style="8" hidden="1" customWidth="1"/>
    <col min="31" max="31" width="0.140625" style="8" customWidth="1"/>
    <col min="32" max="255" width="9.140625" style="8" customWidth="1"/>
    <col min="256" max="16384" width="9.140625" style="8"/>
  </cols>
  <sheetData>
    <row r="1" spans="1:34" ht="16.5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5" t="s">
        <v>59</v>
      </c>
      <c r="P1" s="6" t="s">
        <v>53</v>
      </c>
      <c r="Q1" s="110" t="s">
        <v>69</v>
      </c>
      <c r="R1" s="110"/>
      <c r="S1" s="110"/>
      <c r="T1" s="110"/>
      <c r="U1" s="110"/>
      <c r="V1" s="110"/>
      <c r="W1" s="110"/>
      <c r="X1" s="110"/>
      <c r="Y1" s="110"/>
      <c r="Z1" s="6"/>
      <c r="AA1" s="6"/>
      <c r="AB1" s="7"/>
      <c r="AC1" s="7"/>
      <c r="AD1" s="7"/>
      <c r="AE1" s="7"/>
    </row>
    <row r="2" spans="1:34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" t="s">
        <v>54</v>
      </c>
      <c r="P2" s="6" t="s">
        <v>58</v>
      </c>
      <c r="Q2" s="110" t="s">
        <v>57</v>
      </c>
      <c r="R2" s="110"/>
      <c r="S2" s="110"/>
      <c r="T2" s="110"/>
      <c r="U2" s="110"/>
      <c r="V2" s="110"/>
      <c r="W2" s="110"/>
      <c r="X2" s="110"/>
      <c r="Y2" s="110"/>
      <c r="Z2" s="6"/>
      <c r="AA2" s="6"/>
      <c r="AB2" s="7"/>
      <c r="AC2" s="7"/>
      <c r="AD2" s="7"/>
      <c r="AE2" s="7"/>
    </row>
    <row r="3" spans="1:34" ht="16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"/>
      <c r="P3" s="6"/>
      <c r="Q3" s="110" t="s">
        <v>56</v>
      </c>
      <c r="R3" s="110"/>
      <c r="S3" s="110"/>
      <c r="T3" s="110"/>
      <c r="U3" s="110"/>
      <c r="V3" s="110"/>
      <c r="W3" s="110"/>
      <c r="X3" s="110"/>
      <c r="Y3" s="110"/>
      <c r="Z3" s="6"/>
      <c r="AA3" s="6"/>
      <c r="AB3" s="7"/>
      <c r="AC3" s="7"/>
      <c r="AD3" s="7"/>
      <c r="AE3" s="7"/>
    </row>
    <row r="4" spans="1:34" ht="16.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"/>
      <c r="P4" s="6"/>
      <c r="Q4" s="110" t="s">
        <v>55</v>
      </c>
      <c r="R4" s="110"/>
      <c r="S4" s="110"/>
      <c r="T4" s="110"/>
      <c r="U4" s="110"/>
      <c r="V4" s="110"/>
      <c r="W4" s="110"/>
      <c r="X4" s="110"/>
      <c r="Y4" s="110"/>
      <c r="Z4" s="6"/>
      <c r="AA4" s="6"/>
      <c r="AB4" s="7"/>
      <c r="AC4" s="7"/>
      <c r="AD4" s="7"/>
      <c r="AE4" s="7"/>
    </row>
    <row r="5" spans="1:34" ht="16.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 t="s">
        <v>54</v>
      </c>
      <c r="P5" s="6" t="s">
        <v>53</v>
      </c>
      <c r="Q5" s="110" t="s">
        <v>72</v>
      </c>
      <c r="R5" s="110"/>
      <c r="S5" s="110"/>
      <c r="T5" s="110"/>
      <c r="U5" s="110"/>
      <c r="V5" s="110"/>
      <c r="W5" s="110"/>
      <c r="X5" s="110"/>
      <c r="Y5" s="110"/>
      <c r="Z5" s="6"/>
      <c r="AA5" s="6"/>
      <c r="AB5" s="7"/>
      <c r="AC5" s="7"/>
      <c r="AD5" s="7"/>
      <c r="AE5" s="7"/>
    </row>
    <row r="6" spans="1:34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4" ht="16.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4" ht="76.5" customHeight="1" x14ac:dyDescent="0.25">
      <c r="A8" s="3"/>
      <c r="B8" s="10" t="s">
        <v>52</v>
      </c>
      <c r="C8" s="10"/>
      <c r="D8" s="10"/>
      <c r="E8" s="10"/>
      <c r="F8" s="10"/>
      <c r="G8" s="10"/>
      <c r="H8" s="10"/>
      <c r="I8" s="10"/>
      <c r="J8" s="10"/>
      <c r="K8" s="112" t="s">
        <v>70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7"/>
      <c r="AA8" s="7"/>
      <c r="AB8" s="7"/>
      <c r="AC8" s="7"/>
      <c r="AD8" s="7"/>
      <c r="AE8" s="7"/>
    </row>
    <row r="9" spans="1:34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1"/>
      <c r="W9" s="11"/>
      <c r="X9" s="11"/>
      <c r="Y9" s="13" t="s">
        <v>51</v>
      </c>
      <c r="Z9" s="7"/>
      <c r="AA9" s="7"/>
      <c r="AB9" s="7"/>
      <c r="AC9" s="7"/>
      <c r="AD9" s="7"/>
      <c r="AE9" s="7"/>
    </row>
    <row r="10" spans="1:34" ht="15.75" x14ac:dyDescent="0.25">
      <c r="A10" s="3"/>
      <c r="B10" s="14" t="s">
        <v>50</v>
      </c>
      <c r="C10" s="15"/>
      <c r="D10" s="15"/>
      <c r="E10" s="15"/>
      <c r="F10" s="15"/>
      <c r="G10" s="15"/>
      <c r="H10" s="15"/>
      <c r="I10" s="15"/>
      <c r="J10" s="15"/>
      <c r="K10" s="113" t="s">
        <v>49</v>
      </c>
      <c r="L10" s="113"/>
      <c r="M10" s="113"/>
      <c r="N10" s="114"/>
      <c r="O10" s="16"/>
      <c r="P10" s="17" t="s">
        <v>48</v>
      </c>
      <c r="Q10" s="111" t="s">
        <v>48</v>
      </c>
      <c r="R10" s="111"/>
      <c r="S10" s="111"/>
      <c r="T10" s="111"/>
      <c r="U10" s="111"/>
      <c r="V10" s="111"/>
      <c r="W10" s="111"/>
      <c r="X10" s="111"/>
      <c r="Y10" s="111"/>
      <c r="Z10" s="18"/>
      <c r="AA10" s="19"/>
      <c r="AB10" s="19"/>
      <c r="AC10" s="19"/>
      <c r="AD10" s="18"/>
      <c r="AE10" s="19"/>
      <c r="AF10" s="95"/>
    </row>
    <row r="11" spans="1:34" ht="78.75" x14ac:dyDescent="0.25">
      <c r="A11" s="3"/>
      <c r="B11" s="20" t="s">
        <v>47</v>
      </c>
      <c r="C11" s="21" t="s">
        <v>46</v>
      </c>
      <c r="D11" s="21"/>
      <c r="E11" s="21"/>
      <c r="F11" s="21"/>
      <c r="G11" s="22"/>
      <c r="H11" s="22"/>
      <c r="I11" s="22"/>
      <c r="J11" s="23"/>
      <c r="K11" s="24" t="s">
        <v>45</v>
      </c>
      <c r="L11" s="25" t="s">
        <v>44</v>
      </c>
      <c r="M11" s="24" t="s">
        <v>43</v>
      </c>
      <c r="N11" s="26" t="s">
        <v>42</v>
      </c>
      <c r="O11" s="27" t="s">
        <v>41</v>
      </c>
      <c r="P11" s="28" t="s">
        <v>40</v>
      </c>
      <c r="Q11" s="94" t="s">
        <v>66</v>
      </c>
      <c r="R11" s="94"/>
      <c r="S11" s="94"/>
      <c r="T11" s="94" t="s">
        <v>38</v>
      </c>
      <c r="U11" s="94" t="s">
        <v>39</v>
      </c>
      <c r="V11" s="94" t="s">
        <v>71</v>
      </c>
      <c r="W11" s="94"/>
      <c r="X11" s="94"/>
      <c r="Y11" s="94" t="s">
        <v>38</v>
      </c>
      <c r="Z11" s="19"/>
      <c r="AA11" s="19"/>
      <c r="AB11" s="19"/>
      <c r="AC11" s="19"/>
      <c r="AD11" s="18"/>
      <c r="AE11" s="19"/>
      <c r="AF11" s="95"/>
    </row>
    <row r="12" spans="1:34" ht="15" x14ac:dyDescent="0.25">
      <c r="A12" s="4"/>
      <c r="B12" s="29" t="s">
        <v>37</v>
      </c>
      <c r="C12" s="29" t="s">
        <v>36</v>
      </c>
      <c r="D12" s="29"/>
      <c r="E12" s="29"/>
      <c r="F12" s="29"/>
      <c r="G12" s="29"/>
      <c r="H12" s="29" t="s">
        <v>35</v>
      </c>
      <c r="I12" s="29"/>
      <c r="J12" s="30" t="s">
        <v>34</v>
      </c>
      <c r="K12" s="31">
        <v>1</v>
      </c>
      <c r="L12" s="31">
        <v>2</v>
      </c>
      <c r="M12" s="31">
        <v>3</v>
      </c>
      <c r="N12" s="31">
        <v>4</v>
      </c>
      <c r="O12" s="32">
        <v>5</v>
      </c>
      <c r="P12" s="30"/>
      <c r="Q12" s="31">
        <v>6</v>
      </c>
      <c r="R12" s="31"/>
      <c r="S12" s="31"/>
      <c r="T12" s="31">
        <v>7</v>
      </c>
      <c r="U12" s="31"/>
      <c r="V12" s="31">
        <v>8</v>
      </c>
      <c r="W12" s="31"/>
      <c r="X12" s="31"/>
      <c r="Y12" s="31">
        <v>9</v>
      </c>
      <c r="Z12" s="31"/>
      <c r="AA12" s="31"/>
      <c r="AB12" s="31"/>
      <c r="AC12" s="29"/>
      <c r="AD12" s="29"/>
      <c r="AE12" s="19"/>
      <c r="AF12" s="95"/>
    </row>
    <row r="13" spans="1:34" ht="15" x14ac:dyDescent="0.25">
      <c r="A13" s="33"/>
      <c r="B13" s="115">
        <v>100</v>
      </c>
      <c r="C13" s="115"/>
      <c r="D13" s="115"/>
      <c r="E13" s="115"/>
      <c r="F13" s="115"/>
      <c r="G13" s="115"/>
      <c r="H13" s="115"/>
      <c r="I13" s="115"/>
      <c r="J13" s="34">
        <v>0</v>
      </c>
      <c r="K13" s="35">
        <v>1</v>
      </c>
      <c r="L13" s="35" t="s">
        <v>6</v>
      </c>
      <c r="M13" s="36" t="s">
        <v>6</v>
      </c>
      <c r="N13" s="37" t="s">
        <v>6</v>
      </c>
      <c r="O13" s="38" t="s">
        <v>33</v>
      </c>
      <c r="P13" s="39">
        <v>0</v>
      </c>
      <c r="Q13" s="69">
        <f>Q14+Q19+Q28+Q24</f>
        <v>98097.5</v>
      </c>
      <c r="R13" s="69">
        <f t="shared" ref="R13:Y13" si="0">R18+R24+R28+R14</f>
        <v>140739.1</v>
      </c>
      <c r="S13" s="69">
        <f t="shared" si="0"/>
        <v>0</v>
      </c>
      <c r="T13" s="69">
        <f t="shared" si="0"/>
        <v>0</v>
      </c>
      <c r="U13" s="69">
        <f t="shared" si="0"/>
        <v>0</v>
      </c>
      <c r="V13" s="69">
        <f>V14+V18+V24+V28</f>
        <v>99963.5</v>
      </c>
      <c r="W13" s="69">
        <f t="shared" si="0"/>
        <v>145647.5</v>
      </c>
      <c r="X13" s="69">
        <f t="shared" si="0"/>
        <v>0</v>
      </c>
      <c r="Y13" s="69">
        <f t="shared" si="0"/>
        <v>0</v>
      </c>
      <c r="Z13" s="40"/>
      <c r="AA13" s="41"/>
      <c r="AB13" s="42"/>
      <c r="AC13" s="109"/>
      <c r="AD13" s="109"/>
      <c r="AE13" s="19"/>
      <c r="AF13" s="95"/>
    </row>
    <row r="14" spans="1:34" ht="30" x14ac:dyDescent="0.25">
      <c r="A14" s="33"/>
      <c r="B14" s="100">
        <v>104</v>
      </c>
      <c r="C14" s="100"/>
      <c r="D14" s="100"/>
      <c r="E14" s="100"/>
      <c r="F14" s="100"/>
      <c r="G14" s="100"/>
      <c r="H14" s="100"/>
      <c r="I14" s="100"/>
      <c r="J14" s="34">
        <v>0</v>
      </c>
      <c r="K14" s="43">
        <v>1</v>
      </c>
      <c r="L14" s="43">
        <v>2</v>
      </c>
      <c r="M14" s="44" t="s">
        <v>6</v>
      </c>
      <c r="N14" s="45" t="s">
        <v>6</v>
      </c>
      <c r="O14" s="46" t="s">
        <v>63</v>
      </c>
      <c r="P14" s="39">
        <v>0</v>
      </c>
      <c r="Q14" s="41">
        <f>Q15</f>
        <v>3084.3</v>
      </c>
      <c r="R14" s="41">
        <f t="shared" ref="R14:Y15" si="1">R15</f>
        <v>58061.5</v>
      </c>
      <c r="S14" s="41">
        <f t="shared" si="1"/>
        <v>0</v>
      </c>
      <c r="T14" s="41">
        <f t="shared" si="1"/>
        <v>0</v>
      </c>
      <c r="U14" s="41">
        <f t="shared" si="1"/>
        <v>0</v>
      </c>
      <c r="V14" s="41">
        <f t="shared" si="1"/>
        <v>3084.3</v>
      </c>
      <c r="W14" s="41">
        <f t="shared" si="1"/>
        <v>60303.9</v>
      </c>
      <c r="X14" s="41">
        <f t="shared" si="1"/>
        <v>0</v>
      </c>
      <c r="Y14" s="41">
        <f t="shared" si="1"/>
        <v>0</v>
      </c>
      <c r="Z14" s="40"/>
      <c r="AA14" s="41"/>
      <c r="AB14" s="42"/>
      <c r="AC14" s="101"/>
      <c r="AD14" s="101"/>
      <c r="AE14" s="19"/>
      <c r="AF14" s="95"/>
    </row>
    <row r="15" spans="1:34" ht="15" x14ac:dyDescent="0.25">
      <c r="A15" s="33"/>
      <c r="B15" s="100">
        <v>104</v>
      </c>
      <c r="C15" s="100"/>
      <c r="D15" s="100"/>
      <c r="E15" s="100"/>
      <c r="F15" s="100"/>
      <c r="G15" s="100"/>
      <c r="H15" s="100"/>
      <c r="I15" s="100"/>
      <c r="J15" s="34">
        <v>0</v>
      </c>
      <c r="K15" s="43">
        <v>1</v>
      </c>
      <c r="L15" s="43">
        <v>2</v>
      </c>
      <c r="M15" s="44">
        <v>9900000000</v>
      </c>
      <c r="N15" s="45" t="s">
        <v>6</v>
      </c>
      <c r="O15" s="46" t="s">
        <v>61</v>
      </c>
      <c r="P15" s="39">
        <v>0</v>
      </c>
      <c r="Q15" s="41">
        <f>Q16</f>
        <v>3084.3</v>
      </c>
      <c r="R15" s="41">
        <f t="shared" si="1"/>
        <v>58061.5</v>
      </c>
      <c r="S15" s="41">
        <f t="shared" si="1"/>
        <v>0</v>
      </c>
      <c r="T15" s="41">
        <f t="shared" si="1"/>
        <v>0</v>
      </c>
      <c r="U15" s="41">
        <f t="shared" si="1"/>
        <v>0</v>
      </c>
      <c r="V15" s="41">
        <f t="shared" si="1"/>
        <v>3084.3</v>
      </c>
      <c r="W15" s="41">
        <f t="shared" si="1"/>
        <v>60303.9</v>
      </c>
      <c r="X15" s="41">
        <f t="shared" si="1"/>
        <v>0</v>
      </c>
      <c r="Y15" s="41">
        <f t="shared" si="1"/>
        <v>0</v>
      </c>
      <c r="Z15" s="40"/>
      <c r="AA15" s="41"/>
      <c r="AB15" s="42"/>
      <c r="AC15" s="101"/>
      <c r="AD15" s="101"/>
      <c r="AE15" s="19"/>
      <c r="AF15" s="95"/>
    </row>
    <row r="16" spans="1:34" ht="60" x14ac:dyDescent="0.25">
      <c r="A16" s="33"/>
      <c r="B16" s="100">
        <v>100</v>
      </c>
      <c r="C16" s="100"/>
      <c r="D16" s="100"/>
      <c r="E16" s="100"/>
      <c r="F16" s="100"/>
      <c r="G16" s="100"/>
      <c r="H16" s="100"/>
      <c r="I16" s="100"/>
      <c r="J16" s="34">
        <v>0</v>
      </c>
      <c r="K16" s="43">
        <v>1</v>
      </c>
      <c r="L16" s="43">
        <v>2</v>
      </c>
      <c r="M16" s="44">
        <v>9900000000</v>
      </c>
      <c r="N16" s="45">
        <v>100</v>
      </c>
      <c r="O16" s="46" t="s">
        <v>31</v>
      </c>
      <c r="P16" s="39">
        <v>0</v>
      </c>
      <c r="Q16" s="41">
        <f>Q17</f>
        <v>3084.3</v>
      </c>
      <c r="R16" s="41">
        <f t="shared" ref="R16:Y16" si="2">R17</f>
        <v>58061.5</v>
      </c>
      <c r="S16" s="41">
        <f t="shared" si="2"/>
        <v>0</v>
      </c>
      <c r="T16" s="41">
        <f t="shared" si="2"/>
        <v>0</v>
      </c>
      <c r="U16" s="41">
        <f t="shared" si="2"/>
        <v>0</v>
      </c>
      <c r="V16" s="41">
        <f t="shared" si="2"/>
        <v>3084.3</v>
      </c>
      <c r="W16" s="41">
        <f t="shared" si="2"/>
        <v>60303.9</v>
      </c>
      <c r="X16" s="41">
        <f t="shared" si="2"/>
        <v>0</v>
      </c>
      <c r="Y16" s="41">
        <f t="shared" si="2"/>
        <v>0</v>
      </c>
      <c r="Z16" s="40"/>
      <c r="AA16" s="41"/>
      <c r="AB16" s="42"/>
      <c r="AC16" s="101"/>
      <c r="AD16" s="101"/>
      <c r="AE16" s="19"/>
      <c r="AF16" s="95"/>
      <c r="AH16" s="47"/>
    </row>
    <row r="17" spans="1:32" ht="30" x14ac:dyDescent="0.25">
      <c r="A17" s="33"/>
      <c r="B17" s="96">
        <v>120</v>
      </c>
      <c r="C17" s="96"/>
      <c r="D17" s="96"/>
      <c r="E17" s="96"/>
      <c r="F17" s="96"/>
      <c r="G17" s="96"/>
      <c r="H17" s="96"/>
      <c r="I17" s="96"/>
      <c r="J17" s="34">
        <v>0</v>
      </c>
      <c r="K17" s="48">
        <v>1</v>
      </c>
      <c r="L17" s="48">
        <v>2</v>
      </c>
      <c r="M17" s="49" t="s">
        <v>4</v>
      </c>
      <c r="N17" s="50">
        <v>120</v>
      </c>
      <c r="O17" s="51" t="s">
        <v>30</v>
      </c>
      <c r="P17" s="39">
        <v>0</v>
      </c>
      <c r="Q17" s="41">
        <v>3084.3</v>
      </c>
      <c r="R17" s="41">
        <v>58061.5</v>
      </c>
      <c r="S17" s="41">
        <v>0</v>
      </c>
      <c r="T17" s="41">
        <v>0</v>
      </c>
      <c r="U17" s="41">
        <v>0</v>
      </c>
      <c r="V17" s="41">
        <v>3084.3</v>
      </c>
      <c r="W17" s="41">
        <v>60303.9</v>
      </c>
      <c r="X17" s="41">
        <v>0</v>
      </c>
      <c r="Y17" s="41">
        <v>0</v>
      </c>
      <c r="Z17" s="40"/>
      <c r="AA17" s="41"/>
      <c r="AB17" s="42"/>
      <c r="AC17" s="97"/>
      <c r="AD17" s="97"/>
      <c r="AE17" s="19"/>
      <c r="AF17" s="95"/>
    </row>
    <row r="18" spans="1:32" ht="45" x14ac:dyDescent="0.25">
      <c r="A18" s="33"/>
      <c r="B18" s="100">
        <v>104</v>
      </c>
      <c r="C18" s="100"/>
      <c r="D18" s="100"/>
      <c r="E18" s="100"/>
      <c r="F18" s="100"/>
      <c r="G18" s="100"/>
      <c r="H18" s="100"/>
      <c r="I18" s="100"/>
      <c r="J18" s="34">
        <v>0</v>
      </c>
      <c r="K18" s="43">
        <v>1</v>
      </c>
      <c r="L18" s="43">
        <v>4</v>
      </c>
      <c r="M18" s="44" t="s">
        <v>6</v>
      </c>
      <c r="N18" s="45" t="s">
        <v>6</v>
      </c>
      <c r="O18" s="46" t="s">
        <v>32</v>
      </c>
      <c r="P18" s="39">
        <v>0</v>
      </c>
      <c r="Q18" s="41">
        <f>Q19</f>
        <v>74195.7</v>
      </c>
      <c r="R18" s="41">
        <f t="shared" ref="R18:Y18" si="3">R19</f>
        <v>58571.199999999997</v>
      </c>
      <c r="S18" s="41">
        <f t="shared" si="3"/>
        <v>0</v>
      </c>
      <c r="T18" s="41">
        <f t="shared" si="3"/>
        <v>0</v>
      </c>
      <c r="U18" s="41">
        <f t="shared" si="3"/>
        <v>0</v>
      </c>
      <c r="V18" s="41">
        <f t="shared" si="3"/>
        <v>74195.7</v>
      </c>
      <c r="W18" s="41">
        <f t="shared" si="3"/>
        <v>60986</v>
      </c>
      <c r="X18" s="41">
        <f t="shared" si="3"/>
        <v>0</v>
      </c>
      <c r="Y18" s="41">
        <f t="shared" si="3"/>
        <v>0</v>
      </c>
      <c r="Z18" s="40"/>
      <c r="AA18" s="41"/>
      <c r="AB18" s="42"/>
      <c r="AC18" s="101"/>
      <c r="AD18" s="101"/>
      <c r="AE18" s="19"/>
      <c r="AF18" s="95"/>
    </row>
    <row r="19" spans="1:32" ht="15" x14ac:dyDescent="0.25">
      <c r="A19" s="33"/>
      <c r="B19" s="100">
        <v>104</v>
      </c>
      <c r="C19" s="100"/>
      <c r="D19" s="100"/>
      <c r="E19" s="100"/>
      <c r="F19" s="100"/>
      <c r="G19" s="100"/>
      <c r="H19" s="100"/>
      <c r="I19" s="100"/>
      <c r="J19" s="34">
        <v>0</v>
      </c>
      <c r="K19" s="43">
        <v>1</v>
      </c>
      <c r="L19" s="43">
        <v>4</v>
      </c>
      <c r="M19" s="44">
        <v>9900000000</v>
      </c>
      <c r="N19" s="45" t="s">
        <v>6</v>
      </c>
      <c r="O19" s="46" t="s">
        <v>61</v>
      </c>
      <c r="P19" s="39">
        <v>0</v>
      </c>
      <c r="Q19" s="41">
        <f>Q21+Q23</f>
        <v>74195.7</v>
      </c>
      <c r="R19" s="41">
        <f t="shared" ref="R19:Y19" si="4">R21+R23</f>
        <v>58571.199999999997</v>
      </c>
      <c r="S19" s="41">
        <f t="shared" si="4"/>
        <v>0</v>
      </c>
      <c r="T19" s="41">
        <f t="shared" si="4"/>
        <v>0</v>
      </c>
      <c r="U19" s="41">
        <f t="shared" si="4"/>
        <v>0</v>
      </c>
      <c r="V19" s="41">
        <f t="shared" si="4"/>
        <v>74195.7</v>
      </c>
      <c r="W19" s="41">
        <f t="shared" si="4"/>
        <v>60986</v>
      </c>
      <c r="X19" s="41">
        <f t="shared" si="4"/>
        <v>0</v>
      </c>
      <c r="Y19" s="41">
        <f t="shared" si="4"/>
        <v>0</v>
      </c>
      <c r="Z19" s="40"/>
      <c r="AA19" s="41"/>
      <c r="AB19" s="42"/>
      <c r="AC19" s="101"/>
      <c r="AD19" s="101"/>
      <c r="AE19" s="19"/>
      <c r="AF19" s="95"/>
    </row>
    <row r="20" spans="1:32" ht="60" x14ac:dyDescent="0.25">
      <c r="A20" s="33"/>
      <c r="B20" s="100">
        <v>100</v>
      </c>
      <c r="C20" s="100"/>
      <c r="D20" s="100"/>
      <c r="E20" s="100"/>
      <c r="F20" s="100"/>
      <c r="G20" s="100"/>
      <c r="H20" s="100"/>
      <c r="I20" s="100"/>
      <c r="J20" s="34">
        <v>0</v>
      </c>
      <c r="K20" s="43">
        <v>1</v>
      </c>
      <c r="L20" s="43">
        <v>4</v>
      </c>
      <c r="M20" s="44">
        <v>9900000000</v>
      </c>
      <c r="N20" s="45">
        <v>100</v>
      </c>
      <c r="O20" s="46" t="s">
        <v>31</v>
      </c>
      <c r="P20" s="39">
        <v>0</v>
      </c>
      <c r="Q20" s="41">
        <f>Q21</f>
        <v>74185.7</v>
      </c>
      <c r="R20" s="41">
        <f t="shared" ref="R20:Y20" si="5">R21</f>
        <v>58061.5</v>
      </c>
      <c r="S20" s="41">
        <f t="shared" si="5"/>
        <v>0</v>
      </c>
      <c r="T20" s="41">
        <f t="shared" si="5"/>
        <v>0</v>
      </c>
      <c r="U20" s="41">
        <f t="shared" si="5"/>
        <v>0</v>
      </c>
      <c r="V20" s="41">
        <f>V21</f>
        <v>74185.7</v>
      </c>
      <c r="W20" s="41">
        <f t="shared" si="5"/>
        <v>60303.9</v>
      </c>
      <c r="X20" s="41">
        <f t="shared" si="5"/>
        <v>0</v>
      </c>
      <c r="Y20" s="41">
        <f t="shared" si="5"/>
        <v>0</v>
      </c>
      <c r="Z20" s="40"/>
      <c r="AA20" s="41"/>
      <c r="AB20" s="42"/>
      <c r="AC20" s="101"/>
      <c r="AD20" s="101"/>
      <c r="AE20" s="19"/>
      <c r="AF20" s="95"/>
    </row>
    <row r="21" spans="1:32" ht="30" x14ac:dyDescent="0.25">
      <c r="A21" s="33"/>
      <c r="B21" s="96">
        <v>120</v>
      </c>
      <c r="C21" s="96"/>
      <c r="D21" s="96"/>
      <c r="E21" s="96"/>
      <c r="F21" s="96"/>
      <c r="G21" s="96"/>
      <c r="H21" s="96"/>
      <c r="I21" s="96"/>
      <c r="J21" s="34">
        <v>0</v>
      </c>
      <c r="K21" s="48">
        <v>1</v>
      </c>
      <c r="L21" s="48">
        <v>4</v>
      </c>
      <c r="M21" s="49" t="s">
        <v>4</v>
      </c>
      <c r="N21" s="50">
        <v>120</v>
      </c>
      <c r="O21" s="51" t="s">
        <v>30</v>
      </c>
      <c r="P21" s="39">
        <v>0</v>
      </c>
      <c r="Q21" s="41">
        <v>74185.7</v>
      </c>
      <c r="R21" s="41">
        <v>58061.5</v>
      </c>
      <c r="S21" s="41">
        <v>0</v>
      </c>
      <c r="T21" s="41">
        <v>0</v>
      </c>
      <c r="U21" s="41">
        <v>0</v>
      </c>
      <c r="V21" s="41">
        <v>74185.7</v>
      </c>
      <c r="W21" s="41">
        <v>60303.9</v>
      </c>
      <c r="X21" s="41">
        <v>0</v>
      </c>
      <c r="Y21" s="41">
        <v>0</v>
      </c>
      <c r="Z21" s="40"/>
      <c r="AA21" s="41"/>
      <c r="AB21" s="42"/>
      <c r="AC21" s="97"/>
      <c r="AD21" s="97"/>
      <c r="AE21" s="19"/>
      <c r="AF21" s="95"/>
    </row>
    <row r="22" spans="1:32" ht="15" x14ac:dyDescent="0.25">
      <c r="A22" s="33"/>
      <c r="B22" s="98">
        <v>800</v>
      </c>
      <c r="C22" s="98"/>
      <c r="D22" s="98"/>
      <c r="E22" s="98"/>
      <c r="F22" s="98"/>
      <c r="G22" s="98"/>
      <c r="H22" s="98"/>
      <c r="I22" s="98"/>
      <c r="J22" s="34">
        <v>0</v>
      </c>
      <c r="K22" s="52">
        <v>1</v>
      </c>
      <c r="L22" s="52">
        <v>4</v>
      </c>
      <c r="M22" s="53" t="s">
        <v>4</v>
      </c>
      <c r="N22" s="54">
        <v>800</v>
      </c>
      <c r="O22" s="55" t="s">
        <v>26</v>
      </c>
      <c r="P22" s="39">
        <v>0</v>
      </c>
      <c r="Q22" s="41">
        <f>Q23</f>
        <v>10</v>
      </c>
      <c r="R22" s="41">
        <v>509.7</v>
      </c>
      <c r="S22" s="41">
        <v>0</v>
      </c>
      <c r="T22" s="41">
        <v>0</v>
      </c>
      <c r="U22" s="41">
        <v>0</v>
      </c>
      <c r="V22" s="41">
        <f>V23</f>
        <v>10</v>
      </c>
      <c r="W22" s="41">
        <v>682.1</v>
      </c>
      <c r="X22" s="41">
        <v>0</v>
      </c>
      <c r="Y22" s="41">
        <v>0</v>
      </c>
      <c r="Z22" s="40"/>
      <c r="AA22" s="41"/>
      <c r="AB22" s="42"/>
      <c r="AC22" s="99"/>
      <c r="AD22" s="99"/>
      <c r="AE22" s="19"/>
      <c r="AF22" s="95"/>
    </row>
    <row r="23" spans="1:32" ht="15" x14ac:dyDescent="0.25">
      <c r="A23" s="33"/>
      <c r="B23" s="96">
        <v>850</v>
      </c>
      <c r="C23" s="96"/>
      <c r="D23" s="96"/>
      <c r="E23" s="96"/>
      <c r="F23" s="96"/>
      <c r="G23" s="96"/>
      <c r="H23" s="96"/>
      <c r="I23" s="96"/>
      <c r="J23" s="34">
        <v>0</v>
      </c>
      <c r="K23" s="48">
        <v>1</v>
      </c>
      <c r="L23" s="48">
        <v>4</v>
      </c>
      <c r="M23" s="49" t="s">
        <v>4</v>
      </c>
      <c r="N23" s="50">
        <v>850</v>
      </c>
      <c r="O23" s="51" t="s">
        <v>25</v>
      </c>
      <c r="P23" s="39">
        <v>0</v>
      </c>
      <c r="Q23" s="41">
        <v>10</v>
      </c>
      <c r="R23" s="41">
        <v>509.7</v>
      </c>
      <c r="S23" s="41">
        <v>0</v>
      </c>
      <c r="T23" s="41">
        <v>0</v>
      </c>
      <c r="U23" s="41">
        <v>0</v>
      </c>
      <c r="V23" s="41">
        <v>10</v>
      </c>
      <c r="W23" s="41">
        <v>682.1</v>
      </c>
      <c r="X23" s="41">
        <v>0</v>
      </c>
      <c r="Y23" s="41">
        <v>0</v>
      </c>
      <c r="Z23" s="40"/>
      <c r="AA23" s="41"/>
      <c r="AB23" s="42"/>
      <c r="AC23" s="97"/>
      <c r="AD23" s="97"/>
      <c r="AE23" s="19"/>
      <c r="AF23" s="95"/>
    </row>
    <row r="24" spans="1:32" ht="15" x14ac:dyDescent="0.25">
      <c r="A24" s="33"/>
      <c r="B24" s="98">
        <v>111</v>
      </c>
      <c r="C24" s="98"/>
      <c r="D24" s="98"/>
      <c r="E24" s="98"/>
      <c r="F24" s="98"/>
      <c r="G24" s="98"/>
      <c r="H24" s="98"/>
      <c r="I24" s="98"/>
      <c r="J24" s="34">
        <v>0</v>
      </c>
      <c r="K24" s="52">
        <v>1</v>
      </c>
      <c r="L24" s="52">
        <v>11</v>
      </c>
      <c r="M24" s="53" t="s">
        <v>6</v>
      </c>
      <c r="N24" s="54" t="s">
        <v>6</v>
      </c>
      <c r="O24" s="55" t="s">
        <v>29</v>
      </c>
      <c r="P24" s="39">
        <v>0</v>
      </c>
      <c r="Q24" s="41">
        <f>Q25</f>
        <v>4</v>
      </c>
      <c r="R24" s="41">
        <f t="shared" ref="R24:Y24" si="6">R25</f>
        <v>3.8</v>
      </c>
      <c r="S24" s="41">
        <f t="shared" si="6"/>
        <v>0</v>
      </c>
      <c r="T24" s="41">
        <f t="shared" si="6"/>
        <v>0</v>
      </c>
      <c r="U24" s="41">
        <f t="shared" si="6"/>
        <v>0</v>
      </c>
      <c r="V24" s="41">
        <f t="shared" si="6"/>
        <v>4</v>
      </c>
      <c r="W24" s="41">
        <f t="shared" si="6"/>
        <v>3.8</v>
      </c>
      <c r="X24" s="41">
        <f t="shared" si="6"/>
        <v>0</v>
      </c>
      <c r="Y24" s="41">
        <f t="shared" si="6"/>
        <v>0</v>
      </c>
      <c r="Z24" s="40"/>
      <c r="AA24" s="41"/>
      <c r="AB24" s="42"/>
      <c r="AC24" s="99"/>
      <c r="AD24" s="99"/>
      <c r="AE24" s="19"/>
      <c r="AF24" s="95"/>
    </row>
    <row r="25" spans="1:32" ht="15" x14ac:dyDescent="0.25">
      <c r="A25" s="33"/>
      <c r="B25" s="100">
        <v>104</v>
      </c>
      <c r="C25" s="100"/>
      <c r="D25" s="100"/>
      <c r="E25" s="100"/>
      <c r="F25" s="100"/>
      <c r="G25" s="100"/>
      <c r="H25" s="100"/>
      <c r="I25" s="100"/>
      <c r="J25" s="34">
        <v>0</v>
      </c>
      <c r="K25" s="43">
        <v>1</v>
      </c>
      <c r="L25" s="43">
        <v>11</v>
      </c>
      <c r="M25" s="44">
        <v>9900000000</v>
      </c>
      <c r="N25" s="45" t="s">
        <v>6</v>
      </c>
      <c r="O25" s="46" t="s">
        <v>61</v>
      </c>
      <c r="P25" s="39">
        <v>0</v>
      </c>
      <c r="Q25" s="41">
        <f>Q26</f>
        <v>4</v>
      </c>
      <c r="R25" s="41">
        <f t="shared" ref="R25:Y25" si="7">R26</f>
        <v>3.8</v>
      </c>
      <c r="S25" s="41">
        <f t="shared" si="7"/>
        <v>0</v>
      </c>
      <c r="T25" s="41">
        <f t="shared" si="7"/>
        <v>0</v>
      </c>
      <c r="U25" s="41">
        <f t="shared" si="7"/>
        <v>0</v>
      </c>
      <c r="V25" s="41">
        <f t="shared" si="7"/>
        <v>4</v>
      </c>
      <c r="W25" s="41">
        <f t="shared" si="7"/>
        <v>3.8</v>
      </c>
      <c r="X25" s="41">
        <f t="shared" si="7"/>
        <v>0</v>
      </c>
      <c r="Y25" s="41">
        <f t="shared" si="7"/>
        <v>0</v>
      </c>
      <c r="Z25" s="40"/>
      <c r="AA25" s="41"/>
      <c r="AB25" s="42"/>
      <c r="AC25" s="101"/>
      <c r="AD25" s="101"/>
      <c r="AE25" s="19"/>
      <c r="AF25" s="95"/>
    </row>
    <row r="26" spans="1:32" ht="15" x14ac:dyDescent="0.25">
      <c r="A26" s="33"/>
      <c r="B26" s="100">
        <v>800</v>
      </c>
      <c r="C26" s="100"/>
      <c r="D26" s="100"/>
      <c r="E26" s="100"/>
      <c r="F26" s="100"/>
      <c r="G26" s="100"/>
      <c r="H26" s="100"/>
      <c r="I26" s="100"/>
      <c r="J26" s="34">
        <v>0</v>
      </c>
      <c r="K26" s="43">
        <v>1</v>
      </c>
      <c r="L26" s="43">
        <v>11</v>
      </c>
      <c r="M26" s="44" t="s">
        <v>4</v>
      </c>
      <c r="N26" s="45">
        <v>800</v>
      </c>
      <c r="O26" s="46" t="s">
        <v>26</v>
      </c>
      <c r="P26" s="39">
        <v>0</v>
      </c>
      <c r="Q26" s="41">
        <f>Q27</f>
        <v>4</v>
      </c>
      <c r="R26" s="41">
        <f t="shared" ref="R26:Y26" si="8">R27</f>
        <v>3.8</v>
      </c>
      <c r="S26" s="41">
        <f t="shared" si="8"/>
        <v>0</v>
      </c>
      <c r="T26" s="41">
        <f t="shared" si="8"/>
        <v>0</v>
      </c>
      <c r="U26" s="41">
        <f t="shared" si="8"/>
        <v>0</v>
      </c>
      <c r="V26" s="41">
        <f t="shared" si="8"/>
        <v>4</v>
      </c>
      <c r="W26" s="41">
        <f t="shared" si="8"/>
        <v>3.8</v>
      </c>
      <c r="X26" s="41">
        <f t="shared" si="8"/>
        <v>0</v>
      </c>
      <c r="Y26" s="41">
        <f t="shared" si="8"/>
        <v>0</v>
      </c>
      <c r="Z26" s="40"/>
      <c r="AA26" s="41"/>
      <c r="AB26" s="42"/>
      <c r="AC26" s="101"/>
      <c r="AD26" s="101"/>
      <c r="AE26" s="19"/>
      <c r="AF26" s="95"/>
    </row>
    <row r="27" spans="1:32" ht="15" x14ac:dyDescent="0.25">
      <c r="A27" s="33"/>
      <c r="B27" s="96">
        <v>870</v>
      </c>
      <c r="C27" s="96"/>
      <c r="D27" s="96"/>
      <c r="E27" s="96"/>
      <c r="F27" s="96"/>
      <c r="G27" s="96"/>
      <c r="H27" s="96"/>
      <c r="I27" s="96"/>
      <c r="J27" s="34">
        <v>0</v>
      </c>
      <c r="K27" s="48">
        <v>1</v>
      </c>
      <c r="L27" s="48">
        <v>11</v>
      </c>
      <c r="M27" s="49" t="s">
        <v>4</v>
      </c>
      <c r="N27" s="50">
        <v>870</v>
      </c>
      <c r="O27" s="51" t="s">
        <v>28</v>
      </c>
      <c r="P27" s="39">
        <v>0</v>
      </c>
      <c r="Q27" s="41">
        <v>4</v>
      </c>
      <c r="R27" s="41">
        <v>3.8</v>
      </c>
      <c r="S27" s="41">
        <v>0</v>
      </c>
      <c r="T27" s="41">
        <v>0</v>
      </c>
      <c r="U27" s="41">
        <v>0</v>
      </c>
      <c r="V27" s="41">
        <v>4</v>
      </c>
      <c r="W27" s="41">
        <v>3.8</v>
      </c>
      <c r="X27" s="41">
        <v>0</v>
      </c>
      <c r="Y27" s="41">
        <v>0</v>
      </c>
      <c r="Z27" s="40"/>
      <c r="AA27" s="41"/>
      <c r="AB27" s="42"/>
      <c r="AC27" s="97"/>
      <c r="AD27" s="97"/>
      <c r="AE27" s="19"/>
      <c r="AF27" s="95"/>
    </row>
    <row r="28" spans="1:32" ht="15" x14ac:dyDescent="0.25">
      <c r="A28" s="33"/>
      <c r="B28" s="98">
        <v>113</v>
      </c>
      <c r="C28" s="98"/>
      <c r="D28" s="98"/>
      <c r="E28" s="98"/>
      <c r="F28" s="98"/>
      <c r="G28" s="98"/>
      <c r="H28" s="98"/>
      <c r="I28" s="98"/>
      <c r="J28" s="34">
        <v>0</v>
      </c>
      <c r="K28" s="52">
        <v>1</v>
      </c>
      <c r="L28" s="52">
        <v>13</v>
      </c>
      <c r="M28" s="53" t="s">
        <v>6</v>
      </c>
      <c r="N28" s="54" t="s">
        <v>6</v>
      </c>
      <c r="O28" s="55" t="s">
        <v>27</v>
      </c>
      <c r="P28" s="39">
        <v>0</v>
      </c>
      <c r="Q28" s="41">
        <f>Q29+Q37</f>
        <v>20813.5</v>
      </c>
      <c r="R28" s="41">
        <f t="shared" ref="R28:Y28" si="9">R29+R37</f>
        <v>24102.6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>V29+V37</f>
        <v>22679.5</v>
      </c>
      <c r="W28" s="41">
        <f t="shared" si="9"/>
        <v>24353.8</v>
      </c>
      <c r="X28" s="41">
        <f t="shared" si="9"/>
        <v>0</v>
      </c>
      <c r="Y28" s="41">
        <f t="shared" si="9"/>
        <v>0</v>
      </c>
      <c r="Z28" s="40"/>
      <c r="AA28" s="41"/>
      <c r="AB28" s="42"/>
      <c r="AC28" s="99"/>
      <c r="AD28" s="99"/>
      <c r="AE28" s="19"/>
      <c r="AF28" s="95"/>
    </row>
    <row r="29" spans="1:32" ht="15" x14ac:dyDescent="0.25">
      <c r="A29" s="33"/>
      <c r="B29" s="100">
        <v>104</v>
      </c>
      <c r="C29" s="100"/>
      <c r="D29" s="100"/>
      <c r="E29" s="100"/>
      <c r="F29" s="100"/>
      <c r="G29" s="100"/>
      <c r="H29" s="100"/>
      <c r="I29" s="100"/>
      <c r="J29" s="34">
        <v>0</v>
      </c>
      <c r="K29" s="43">
        <v>1</v>
      </c>
      <c r="L29" s="43">
        <v>13</v>
      </c>
      <c r="M29" s="44">
        <v>9900000000</v>
      </c>
      <c r="N29" s="45" t="s">
        <v>6</v>
      </c>
      <c r="O29" s="46" t="s">
        <v>61</v>
      </c>
      <c r="P29" s="39">
        <v>0</v>
      </c>
      <c r="Q29" s="41">
        <f>Q30+Q32+Q34</f>
        <v>20013.5</v>
      </c>
      <c r="R29" s="41">
        <f t="shared" ref="R29:Y29" si="10">R31+R33+R35</f>
        <v>23402.6</v>
      </c>
      <c r="S29" s="41">
        <f t="shared" si="10"/>
        <v>0</v>
      </c>
      <c r="T29" s="41">
        <f t="shared" si="10"/>
        <v>0</v>
      </c>
      <c r="U29" s="41">
        <f t="shared" si="10"/>
        <v>0</v>
      </c>
      <c r="V29" s="41">
        <f>V30+V32+V34</f>
        <v>21879.5</v>
      </c>
      <c r="W29" s="41">
        <f t="shared" si="10"/>
        <v>23653.8</v>
      </c>
      <c r="X29" s="41">
        <f t="shared" si="10"/>
        <v>0</v>
      </c>
      <c r="Y29" s="41">
        <f t="shared" si="10"/>
        <v>0</v>
      </c>
      <c r="Z29" s="40"/>
      <c r="AA29" s="41"/>
      <c r="AB29" s="42"/>
      <c r="AC29" s="101"/>
      <c r="AD29" s="101"/>
      <c r="AE29" s="19"/>
      <c r="AF29" s="95"/>
    </row>
    <row r="30" spans="1:32" ht="30" x14ac:dyDescent="0.25">
      <c r="A30" s="33"/>
      <c r="B30" s="100">
        <v>200</v>
      </c>
      <c r="C30" s="100"/>
      <c r="D30" s="100"/>
      <c r="E30" s="100"/>
      <c r="F30" s="100"/>
      <c r="G30" s="100"/>
      <c r="H30" s="100"/>
      <c r="I30" s="100"/>
      <c r="J30" s="34">
        <v>0</v>
      </c>
      <c r="K30" s="43">
        <v>1</v>
      </c>
      <c r="L30" s="43">
        <v>13</v>
      </c>
      <c r="M30" s="44" t="s">
        <v>4</v>
      </c>
      <c r="N30" s="45">
        <v>200</v>
      </c>
      <c r="O30" s="46" t="s">
        <v>18</v>
      </c>
      <c r="P30" s="39">
        <v>0</v>
      </c>
      <c r="Q30" s="41">
        <f>Q31</f>
        <v>1320</v>
      </c>
      <c r="R30" s="41">
        <f t="shared" ref="R30:V30" si="11">R31</f>
        <v>1680</v>
      </c>
      <c r="S30" s="41">
        <f t="shared" si="11"/>
        <v>0</v>
      </c>
      <c r="T30" s="41">
        <f t="shared" si="11"/>
        <v>0</v>
      </c>
      <c r="U30" s="41">
        <f t="shared" si="11"/>
        <v>0</v>
      </c>
      <c r="V30" s="41">
        <f t="shared" si="11"/>
        <v>601.1</v>
      </c>
      <c r="W30" s="41">
        <v>1680</v>
      </c>
      <c r="X30" s="41">
        <v>0</v>
      </c>
      <c r="Y30" s="41">
        <v>0</v>
      </c>
      <c r="Z30" s="40"/>
      <c r="AA30" s="41"/>
      <c r="AB30" s="42"/>
      <c r="AC30" s="101"/>
      <c r="AD30" s="101"/>
      <c r="AE30" s="19"/>
      <c r="AF30" s="95"/>
    </row>
    <row r="31" spans="1:32" ht="30" x14ac:dyDescent="0.25">
      <c r="A31" s="33"/>
      <c r="B31" s="96">
        <v>240</v>
      </c>
      <c r="C31" s="96"/>
      <c r="D31" s="96"/>
      <c r="E31" s="96"/>
      <c r="F31" s="96"/>
      <c r="G31" s="96"/>
      <c r="H31" s="96"/>
      <c r="I31" s="96"/>
      <c r="J31" s="34">
        <v>0</v>
      </c>
      <c r="K31" s="48">
        <v>1</v>
      </c>
      <c r="L31" s="48">
        <v>13</v>
      </c>
      <c r="M31" s="49" t="s">
        <v>4</v>
      </c>
      <c r="N31" s="50">
        <v>240</v>
      </c>
      <c r="O31" s="51" t="s">
        <v>21</v>
      </c>
      <c r="P31" s="39">
        <v>0</v>
      </c>
      <c r="Q31" s="41">
        <v>1320</v>
      </c>
      <c r="R31" s="41">
        <v>1680</v>
      </c>
      <c r="S31" s="41">
        <v>0</v>
      </c>
      <c r="T31" s="41">
        <v>0</v>
      </c>
      <c r="U31" s="41">
        <v>0</v>
      </c>
      <c r="V31" s="41">
        <v>601.1</v>
      </c>
      <c r="W31" s="41">
        <v>1680</v>
      </c>
      <c r="X31" s="41">
        <v>0</v>
      </c>
      <c r="Y31" s="41">
        <v>0</v>
      </c>
      <c r="Z31" s="40"/>
      <c r="AA31" s="41"/>
      <c r="AB31" s="42"/>
      <c r="AC31" s="97"/>
      <c r="AD31" s="97"/>
      <c r="AE31" s="19"/>
      <c r="AF31" s="95"/>
    </row>
    <row r="32" spans="1:32" ht="30" x14ac:dyDescent="0.25">
      <c r="A32" s="33"/>
      <c r="B32" s="98">
        <v>600</v>
      </c>
      <c r="C32" s="98"/>
      <c r="D32" s="98"/>
      <c r="E32" s="98"/>
      <c r="F32" s="98"/>
      <c r="G32" s="98"/>
      <c r="H32" s="98"/>
      <c r="I32" s="98"/>
      <c r="J32" s="34">
        <v>0</v>
      </c>
      <c r="K32" s="52">
        <v>1</v>
      </c>
      <c r="L32" s="52">
        <v>13</v>
      </c>
      <c r="M32" s="53" t="s">
        <v>4</v>
      </c>
      <c r="N32" s="54">
        <v>600</v>
      </c>
      <c r="O32" s="55" t="s">
        <v>5</v>
      </c>
      <c r="P32" s="39">
        <v>0</v>
      </c>
      <c r="Q32" s="41">
        <f>Q33</f>
        <v>15071.3</v>
      </c>
      <c r="R32" s="41">
        <f t="shared" ref="R32:Y32" si="12">R33</f>
        <v>21722.5</v>
      </c>
      <c r="S32" s="41">
        <f t="shared" si="12"/>
        <v>0</v>
      </c>
      <c r="T32" s="41">
        <f t="shared" si="12"/>
        <v>0</v>
      </c>
      <c r="U32" s="41">
        <f t="shared" si="12"/>
        <v>0</v>
      </c>
      <c r="V32" s="41">
        <f t="shared" si="12"/>
        <v>17386.900000000001</v>
      </c>
      <c r="W32" s="41">
        <f t="shared" si="12"/>
        <v>21973.7</v>
      </c>
      <c r="X32" s="41">
        <f t="shared" si="12"/>
        <v>0</v>
      </c>
      <c r="Y32" s="41">
        <f t="shared" si="12"/>
        <v>0</v>
      </c>
      <c r="Z32" s="40"/>
      <c r="AA32" s="41"/>
      <c r="AB32" s="42"/>
      <c r="AC32" s="99"/>
      <c r="AD32" s="99"/>
      <c r="AE32" s="19"/>
      <c r="AF32" s="95"/>
    </row>
    <row r="33" spans="1:32" ht="15" x14ac:dyDescent="0.25">
      <c r="A33" s="33"/>
      <c r="B33" s="96">
        <v>610</v>
      </c>
      <c r="C33" s="96"/>
      <c r="D33" s="96"/>
      <c r="E33" s="96"/>
      <c r="F33" s="96"/>
      <c r="G33" s="96"/>
      <c r="H33" s="96"/>
      <c r="I33" s="96"/>
      <c r="J33" s="34">
        <v>0</v>
      </c>
      <c r="K33" s="48">
        <v>1</v>
      </c>
      <c r="L33" s="48">
        <v>13</v>
      </c>
      <c r="M33" s="49" t="s">
        <v>4</v>
      </c>
      <c r="N33" s="50">
        <v>610</v>
      </c>
      <c r="O33" s="51" t="s">
        <v>3</v>
      </c>
      <c r="P33" s="39">
        <v>0</v>
      </c>
      <c r="Q33" s="41">
        <v>15071.3</v>
      </c>
      <c r="R33" s="41">
        <v>21722.5</v>
      </c>
      <c r="S33" s="41">
        <v>0</v>
      </c>
      <c r="T33" s="41">
        <v>0</v>
      </c>
      <c r="U33" s="41">
        <v>0</v>
      </c>
      <c r="V33" s="41">
        <v>17386.900000000001</v>
      </c>
      <c r="W33" s="41">
        <v>21973.7</v>
      </c>
      <c r="X33" s="41">
        <v>0</v>
      </c>
      <c r="Y33" s="41">
        <v>0</v>
      </c>
      <c r="Z33" s="40"/>
      <c r="AA33" s="41"/>
      <c r="AB33" s="42"/>
      <c r="AC33" s="97"/>
      <c r="AD33" s="97"/>
      <c r="AE33" s="19"/>
      <c r="AF33" s="95"/>
    </row>
    <row r="34" spans="1:32" ht="15" x14ac:dyDescent="0.25">
      <c r="A34" s="33"/>
      <c r="B34" s="98">
        <v>800</v>
      </c>
      <c r="C34" s="98"/>
      <c r="D34" s="98"/>
      <c r="E34" s="98"/>
      <c r="F34" s="98"/>
      <c r="G34" s="98"/>
      <c r="H34" s="98"/>
      <c r="I34" s="98"/>
      <c r="J34" s="34">
        <v>0</v>
      </c>
      <c r="K34" s="52">
        <v>1</v>
      </c>
      <c r="L34" s="52">
        <v>13</v>
      </c>
      <c r="M34" s="53" t="s">
        <v>4</v>
      </c>
      <c r="N34" s="54">
        <v>800</v>
      </c>
      <c r="O34" s="55" t="s">
        <v>26</v>
      </c>
      <c r="P34" s="39">
        <v>0</v>
      </c>
      <c r="Q34" s="41">
        <f>Q35+Q36</f>
        <v>3622.2</v>
      </c>
      <c r="R34" s="41">
        <f t="shared" ref="R34:Y34" si="13">R35</f>
        <v>0.1</v>
      </c>
      <c r="S34" s="41">
        <f t="shared" si="13"/>
        <v>0</v>
      </c>
      <c r="T34" s="41">
        <f t="shared" si="13"/>
        <v>0</v>
      </c>
      <c r="U34" s="41">
        <f t="shared" si="13"/>
        <v>0</v>
      </c>
      <c r="V34" s="41">
        <f>V35+V36</f>
        <v>3891.5</v>
      </c>
      <c r="W34" s="41">
        <f t="shared" si="13"/>
        <v>0.1</v>
      </c>
      <c r="X34" s="41">
        <f t="shared" si="13"/>
        <v>0</v>
      </c>
      <c r="Y34" s="41">
        <f t="shared" si="13"/>
        <v>0</v>
      </c>
      <c r="Z34" s="40"/>
      <c r="AA34" s="41"/>
      <c r="AB34" s="42"/>
      <c r="AC34" s="99"/>
      <c r="AD34" s="99"/>
      <c r="AE34" s="19"/>
      <c r="AF34" s="95"/>
    </row>
    <row r="35" spans="1:32" ht="15" x14ac:dyDescent="0.25">
      <c r="A35" s="33"/>
      <c r="B35" s="96">
        <v>850</v>
      </c>
      <c r="C35" s="96"/>
      <c r="D35" s="96"/>
      <c r="E35" s="96"/>
      <c r="F35" s="96"/>
      <c r="G35" s="96"/>
      <c r="H35" s="96"/>
      <c r="I35" s="96"/>
      <c r="J35" s="34">
        <v>0</v>
      </c>
      <c r="K35" s="48">
        <v>1</v>
      </c>
      <c r="L35" s="48">
        <v>13</v>
      </c>
      <c r="M35" s="49" t="s">
        <v>4</v>
      </c>
      <c r="N35" s="50">
        <v>850</v>
      </c>
      <c r="O35" s="51" t="s">
        <v>25</v>
      </c>
      <c r="P35" s="39">
        <v>0</v>
      </c>
      <c r="Q35" s="41">
        <f>[1]Новый_2!$Q$36</f>
        <v>0.1</v>
      </c>
      <c r="R35" s="41">
        <v>0.1</v>
      </c>
      <c r="S35" s="41">
        <v>0</v>
      </c>
      <c r="T35" s="41">
        <v>0</v>
      </c>
      <c r="U35" s="41">
        <v>0</v>
      </c>
      <c r="V35" s="41">
        <v>0.1</v>
      </c>
      <c r="W35" s="41">
        <v>0.1</v>
      </c>
      <c r="X35" s="41">
        <v>0</v>
      </c>
      <c r="Y35" s="41">
        <v>0</v>
      </c>
      <c r="Z35" s="40"/>
      <c r="AA35" s="41"/>
      <c r="AB35" s="42"/>
      <c r="AC35" s="97"/>
      <c r="AD35" s="97"/>
      <c r="AE35" s="19"/>
      <c r="AF35" s="95"/>
    </row>
    <row r="36" spans="1:32" ht="15" x14ac:dyDescent="0.25">
      <c r="A36" s="33"/>
      <c r="B36" s="56"/>
      <c r="C36" s="56"/>
      <c r="D36" s="56"/>
      <c r="E36" s="56"/>
      <c r="F36" s="56"/>
      <c r="G36" s="56"/>
      <c r="H36" s="56"/>
      <c r="I36" s="56"/>
      <c r="J36" s="34"/>
      <c r="K36" s="57">
        <v>1</v>
      </c>
      <c r="L36" s="57">
        <v>13</v>
      </c>
      <c r="M36" s="58" t="s">
        <v>4</v>
      </c>
      <c r="N36" s="59">
        <v>870</v>
      </c>
      <c r="O36" s="51" t="s">
        <v>28</v>
      </c>
      <c r="P36" s="41"/>
      <c r="Q36" s="41">
        <v>3622.1</v>
      </c>
      <c r="R36" s="41"/>
      <c r="S36" s="41"/>
      <c r="T36" s="41">
        <v>0</v>
      </c>
      <c r="U36" s="41"/>
      <c r="V36" s="41">
        <v>3891.4</v>
      </c>
      <c r="W36" s="41"/>
      <c r="X36" s="41"/>
      <c r="Y36" s="41">
        <v>0</v>
      </c>
      <c r="Z36" s="40"/>
      <c r="AA36" s="41"/>
      <c r="AB36" s="42"/>
      <c r="AC36" s="60"/>
      <c r="AD36" s="60"/>
      <c r="AE36" s="19"/>
      <c r="AF36" s="95"/>
    </row>
    <row r="37" spans="1:32" ht="62.25" customHeight="1" x14ac:dyDescent="0.25">
      <c r="A37" s="33"/>
      <c r="B37" s="98" t="s">
        <v>24</v>
      </c>
      <c r="C37" s="98"/>
      <c r="D37" s="98"/>
      <c r="E37" s="98"/>
      <c r="F37" s="98"/>
      <c r="G37" s="98"/>
      <c r="H37" s="98"/>
      <c r="I37" s="98"/>
      <c r="J37" s="34">
        <v>0</v>
      </c>
      <c r="K37" s="52">
        <v>1</v>
      </c>
      <c r="L37" s="52">
        <v>13</v>
      </c>
      <c r="M37" s="53" t="s">
        <v>24</v>
      </c>
      <c r="N37" s="54" t="s">
        <v>6</v>
      </c>
      <c r="O37" s="55" t="s">
        <v>73</v>
      </c>
      <c r="P37" s="39">
        <v>0</v>
      </c>
      <c r="Q37" s="41">
        <f>Q38</f>
        <v>800</v>
      </c>
      <c r="R37" s="41">
        <f t="shared" ref="R37:Y37" si="14">R38</f>
        <v>700</v>
      </c>
      <c r="S37" s="41">
        <f t="shared" si="14"/>
        <v>0</v>
      </c>
      <c r="T37" s="41">
        <f t="shared" si="14"/>
        <v>0</v>
      </c>
      <c r="U37" s="41">
        <f t="shared" si="14"/>
        <v>0</v>
      </c>
      <c r="V37" s="41">
        <f t="shared" si="14"/>
        <v>800</v>
      </c>
      <c r="W37" s="41">
        <f t="shared" si="14"/>
        <v>700</v>
      </c>
      <c r="X37" s="41">
        <f t="shared" si="14"/>
        <v>0</v>
      </c>
      <c r="Y37" s="41">
        <f t="shared" si="14"/>
        <v>0</v>
      </c>
      <c r="Z37" s="40"/>
      <c r="AA37" s="41"/>
      <c r="AB37" s="42"/>
      <c r="AC37" s="99"/>
      <c r="AD37" s="99"/>
      <c r="AE37" s="19"/>
      <c r="AF37" s="95"/>
    </row>
    <row r="38" spans="1:32" ht="30" x14ac:dyDescent="0.25">
      <c r="A38" s="33"/>
      <c r="B38" s="100">
        <v>200</v>
      </c>
      <c r="C38" s="100"/>
      <c r="D38" s="100"/>
      <c r="E38" s="100"/>
      <c r="F38" s="100"/>
      <c r="G38" s="100"/>
      <c r="H38" s="100"/>
      <c r="I38" s="100"/>
      <c r="J38" s="34">
        <v>0</v>
      </c>
      <c r="K38" s="43">
        <v>1</v>
      </c>
      <c r="L38" s="43">
        <v>13</v>
      </c>
      <c r="M38" s="44" t="s">
        <v>24</v>
      </c>
      <c r="N38" s="45">
        <v>200</v>
      </c>
      <c r="O38" s="46" t="s">
        <v>18</v>
      </c>
      <c r="P38" s="39">
        <v>0</v>
      </c>
      <c r="Q38" s="41">
        <f>Q39</f>
        <v>800</v>
      </c>
      <c r="R38" s="41">
        <f t="shared" ref="R38:Y38" si="15">R39</f>
        <v>700</v>
      </c>
      <c r="S38" s="41">
        <f t="shared" si="15"/>
        <v>0</v>
      </c>
      <c r="T38" s="41">
        <f t="shared" si="15"/>
        <v>0</v>
      </c>
      <c r="U38" s="41">
        <f t="shared" si="15"/>
        <v>0</v>
      </c>
      <c r="V38" s="41">
        <f t="shared" si="15"/>
        <v>800</v>
      </c>
      <c r="W38" s="41">
        <f t="shared" si="15"/>
        <v>700</v>
      </c>
      <c r="X38" s="41">
        <f t="shared" si="15"/>
        <v>0</v>
      </c>
      <c r="Y38" s="41">
        <f t="shared" si="15"/>
        <v>0</v>
      </c>
      <c r="Z38" s="40"/>
      <c r="AA38" s="41"/>
      <c r="AB38" s="42"/>
      <c r="AC38" s="101"/>
      <c r="AD38" s="101"/>
      <c r="AE38" s="19"/>
      <c r="AF38" s="95"/>
    </row>
    <row r="39" spans="1:32" ht="30" x14ac:dyDescent="0.25">
      <c r="A39" s="33"/>
      <c r="B39" s="96">
        <v>240</v>
      </c>
      <c r="C39" s="96"/>
      <c r="D39" s="96"/>
      <c r="E39" s="96"/>
      <c r="F39" s="96"/>
      <c r="G39" s="96"/>
      <c r="H39" s="96"/>
      <c r="I39" s="96"/>
      <c r="J39" s="34">
        <v>0</v>
      </c>
      <c r="K39" s="48">
        <v>1</v>
      </c>
      <c r="L39" s="48">
        <v>13</v>
      </c>
      <c r="M39" s="49" t="s">
        <v>24</v>
      </c>
      <c r="N39" s="50">
        <v>240</v>
      </c>
      <c r="O39" s="51" t="s">
        <v>21</v>
      </c>
      <c r="P39" s="39">
        <v>0</v>
      </c>
      <c r="Q39" s="41">
        <v>800</v>
      </c>
      <c r="R39" s="41">
        <v>700</v>
      </c>
      <c r="S39" s="41">
        <v>0</v>
      </c>
      <c r="T39" s="41">
        <v>0</v>
      </c>
      <c r="U39" s="41">
        <v>0</v>
      </c>
      <c r="V39" s="41">
        <v>800</v>
      </c>
      <c r="W39" s="41">
        <v>700</v>
      </c>
      <c r="X39" s="41">
        <v>0</v>
      </c>
      <c r="Y39" s="41">
        <v>0</v>
      </c>
      <c r="Z39" s="40"/>
      <c r="AA39" s="41"/>
      <c r="AB39" s="42"/>
      <c r="AC39" s="97"/>
      <c r="AD39" s="97"/>
      <c r="AE39" s="19"/>
      <c r="AF39" s="95"/>
    </row>
    <row r="40" spans="1:32" ht="15" x14ac:dyDescent="0.25">
      <c r="A40" s="33"/>
      <c r="B40" s="102">
        <v>200</v>
      </c>
      <c r="C40" s="102"/>
      <c r="D40" s="102"/>
      <c r="E40" s="102"/>
      <c r="F40" s="102"/>
      <c r="G40" s="102"/>
      <c r="H40" s="102"/>
      <c r="I40" s="102"/>
      <c r="J40" s="34">
        <v>0</v>
      </c>
      <c r="K40" s="61">
        <v>2</v>
      </c>
      <c r="L40" s="61" t="s">
        <v>6</v>
      </c>
      <c r="M40" s="62" t="s">
        <v>6</v>
      </c>
      <c r="N40" s="63" t="s">
        <v>6</v>
      </c>
      <c r="O40" s="64" t="s">
        <v>23</v>
      </c>
      <c r="P40" s="39">
        <v>0</v>
      </c>
      <c r="Q40" s="69">
        <f>Q41</f>
        <v>50</v>
      </c>
      <c r="R40" s="69">
        <f t="shared" ref="R40:Y40" si="16">R41</f>
        <v>182</v>
      </c>
      <c r="S40" s="69">
        <f t="shared" si="16"/>
        <v>0</v>
      </c>
      <c r="T40" s="69">
        <f t="shared" si="16"/>
        <v>0</v>
      </c>
      <c r="U40" s="69">
        <f t="shared" si="16"/>
        <v>0</v>
      </c>
      <c r="V40" s="69">
        <f>V41</f>
        <v>75</v>
      </c>
      <c r="W40" s="69">
        <f t="shared" si="16"/>
        <v>80</v>
      </c>
      <c r="X40" s="69">
        <f t="shared" si="16"/>
        <v>0</v>
      </c>
      <c r="Y40" s="69">
        <f t="shared" si="16"/>
        <v>0</v>
      </c>
      <c r="Z40" s="40"/>
      <c r="AA40" s="41"/>
      <c r="AB40" s="42"/>
      <c r="AC40" s="103"/>
      <c r="AD40" s="103"/>
      <c r="AE40" s="19"/>
      <c r="AF40" s="95"/>
    </row>
    <row r="41" spans="1:32" ht="15" x14ac:dyDescent="0.25">
      <c r="A41" s="33"/>
      <c r="B41" s="100">
        <v>204</v>
      </c>
      <c r="C41" s="100"/>
      <c r="D41" s="100"/>
      <c r="E41" s="100"/>
      <c r="F41" s="100"/>
      <c r="G41" s="100"/>
      <c r="H41" s="100"/>
      <c r="I41" s="100"/>
      <c r="J41" s="34">
        <v>0</v>
      </c>
      <c r="K41" s="43">
        <v>2</v>
      </c>
      <c r="L41" s="43">
        <v>4</v>
      </c>
      <c r="M41" s="44" t="s">
        <v>6</v>
      </c>
      <c r="N41" s="45" t="s">
        <v>6</v>
      </c>
      <c r="O41" s="46" t="s">
        <v>22</v>
      </c>
      <c r="P41" s="39">
        <v>0</v>
      </c>
      <c r="Q41" s="41">
        <f>Q42</f>
        <v>50</v>
      </c>
      <c r="R41" s="41">
        <f t="shared" ref="R41:Y41" si="17">R42</f>
        <v>182</v>
      </c>
      <c r="S41" s="41">
        <f t="shared" si="17"/>
        <v>0</v>
      </c>
      <c r="T41" s="41">
        <f t="shared" si="17"/>
        <v>0</v>
      </c>
      <c r="U41" s="41">
        <f t="shared" si="17"/>
        <v>0</v>
      </c>
      <c r="V41" s="41">
        <f t="shared" si="17"/>
        <v>75</v>
      </c>
      <c r="W41" s="41">
        <f t="shared" si="17"/>
        <v>80</v>
      </c>
      <c r="X41" s="41">
        <f t="shared" si="17"/>
        <v>0</v>
      </c>
      <c r="Y41" s="41">
        <f t="shared" si="17"/>
        <v>0</v>
      </c>
      <c r="Z41" s="40"/>
      <c r="AA41" s="41"/>
      <c r="AB41" s="42"/>
      <c r="AC41" s="101"/>
      <c r="AD41" s="101"/>
      <c r="AE41" s="19"/>
      <c r="AF41" s="95"/>
    </row>
    <row r="42" spans="1:32" ht="15" x14ac:dyDescent="0.25">
      <c r="A42" s="33"/>
      <c r="B42" s="100">
        <v>104</v>
      </c>
      <c r="C42" s="100"/>
      <c r="D42" s="100"/>
      <c r="E42" s="100"/>
      <c r="F42" s="100"/>
      <c r="G42" s="100"/>
      <c r="H42" s="100"/>
      <c r="I42" s="100"/>
      <c r="J42" s="34">
        <v>0</v>
      </c>
      <c r="K42" s="43">
        <v>2</v>
      </c>
      <c r="L42" s="43">
        <v>4</v>
      </c>
      <c r="M42" s="44">
        <v>9900000000</v>
      </c>
      <c r="N42" s="45" t="s">
        <v>6</v>
      </c>
      <c r="O42" s="46" t="s">
        <v>61</v>
      </c>
      <c r="P42" s="39">
        <v>0</v>
      </c>
      <c r="Q42" s="41">
        <f>Q43</f>
        <v>50</v>
      </c>
      <c r="R42" s="41">
        <f t="shared" ref="R42:Y42" si="18">R43</f>
        <v>182</v>
      </c>
      <c r="S42" s="41">
        <f t="shared" si="18"/>
        <v>0</v>
      </c>
      <c r="T42" s="41">
        <f t="shared" si="18"/>
        <v>0</v>
      </c>
      <c r="U42" s="41">
        <f t="shared" si="18"/>
        <v>0</v>
      </c>
      <c r="V42" s="41">
        <f t="shared" si="18"/>
        <v>75</v>
      </c>
      <c r="W42" s="41">
        <f t="shared" si="18"/>
        <v>80</v>
      </c>
      <c r="X42" s="41">
        <f t="shared" si="18"/>
        <v>0</v>
      </c>
      <c r="Y42" s="41">
        <f t="shared" si="18"/>
        <v>0</v>
      </c>
      <c r="Z42" s="40"/>
      <c r="AA42" s="41"/>
      <c r="AB42" s="42"/>
      <c r="AC42" s="101"/>
      <c r="AD42" s="101"/>
      <c r="AE42" s="19"/>
      <c r="AF42" s="95"/>
    </row>
    <row r="43" spans="1:32" ht="30" x14ac:dyDescent="0.25">
      <c r="A43" s="33"/>
      <c r="B43" s="100">
        <v>200</v>
      </c>
      <c r="C43" s="100"/>
      <c r="D43" s="100"/>
      <c r="E43" s="100"/>
      <c r="F43" s="100"/>
      <c r="G43" s="100"/>
      <c r="H43" s="100"/>
      <c r="I43" s="100"/>
      <c r="J43" s="34">
        <v>0</v>
      </c>
      <c r="K43" s="43">
        <v>2</v>
      </c>
      <c r="L43" s="43">
        <v>4</v>
      </c>
      <c r="M43" s="44" t="s">
        <v>4</v>
      </c>
      <c r="N43" s="45">
        <v>200</v>
      </c>
      <c r="O43" s="46" t="s">
        <v>18</v>
      </c>
      <c r="P43" s="39">
        <v>0</v>
      </c>
      <c r="Q43" s="41">
        <f>Q44</f>
        <v>50</v>
      </c>
      <c r="R43" s="41">
        <f t="shared" ref="R43:Y43" si="19">R44</f>
        <v>182</v>
      </c>
      <c r="S43" s="41">
        <f t="shared" si="19"/>
        <v>0</v>
      </c>
      <c r="T43" s="41">
        <f t="shared" si="19"/>
        <v>0</v>
      </c>
      <c r="U43" s="41">
        <f t="shared" si="19"/>
        <v>0</v>
      </c>
      <c r="V43" s="41">
        <f t="shared" si="19"/>
        <v>75</v>
      </c>
      <c r="W43" s="41">
        <f t="shared" si="19"/>
        <v>80</v>
      </c>
      <c r="X43" s="41">
        <f t="shared" si="19"/>
        <v>0</v>
      </c>
      <c r="Y43" s="41">
        <f t="shared" si="19"/>
        <v>0</v>
      </c>
      <c r="Z43" s="40"/>
      <c r="AA43" s="41"/>
      <c r="AB43" s="42"/>
      <c r="AC43" s="101"/>
      <c r="AD43" s="101"/>
      <c r="AE43" s="19"/>
      <c r="AF43" s="95"/>
    </row>
    <row r="44" spans="1:32" ht="30" x14ac:dyDescent="0.25">
      <c r="A44" s="33"/>
      <c r="B44" s="96">
        <v>240</v>
      </c>
      <c r="C44" s="96"/>
      <c r="D44" s="96"/>
      <c r="E44" s="96"/>
      <c r="F44" s="96"/>
      <c r="G44" s="96"/>
      <c r="H44" s="96"/>
      <c r="I44" s="96"/>
      <c r="J44" s="34">
        <v>0</v>
      </c>
      <c r="K44" s="48">
        <v>2</v>
      </c>
      <c r="L44" s="48">
        <v>4</v>
      </c>
      <c r="M44" s="49" t="s">
        <v>4</v>
      </c>
      <c r="N44" s="50">
        <v>240</v>
      </c>
      <c r="O44" s="51" t="s">
        <v>21</v>
      </c>
      <c r="P44" s="39">
        <v>0</v>
      </c>
      <c r="Q44" s="41">
        <v>50</v>
      </c>
      <c r="R44" s="41">
        <v>182</v>
      </c>
      <c r="S44" s="41">
        <v>0</v>
      </c>
      <c r="T44" s="41">
        <v>0</v>
      </c>
      <c r="U44" s="41">
        <v>0</v>
      </c>
      <c r="V44" s="41">
        <v>75</v>
      </c>
      <c r="W44" s="41">
        <v>80</v>
      </c>
      <c r="X44" s="41">
        <v>0</v>
      </c>
      <c r="Y44" s="41">
        <v>0</v>
      </c>
      <c r="Z44" s="40"/>
      <c r="AA44" s="41"/>
      <c r="AB44" s="42"/>
      <c r="AC44" s="97"/>
      <c r="AD44" s="97"/>
      <c r="AE44" s="19"/>
      <c r="AF44" s="95"/>
    </row>
    <row r="45" spans="1:32" ht="28.5" hidden="1" x14ac:dyDescent="0.25">
      <c r="A45" s="33"/>
      <c r="B45" s="102">
        <v>300</v>
      </c>
      <c r="C45" s="102"/>
      <c r="D45" s="102"/>
      <c r="E45" s="102"/>
      <c r="F45" s="102"/>
      <c r="G45" s="102"/>
      <c r="H45" s="102"/>
      <c r="I45" s="102"/>
      <c r="J45" s="34">
        <v>0</v>
      </c>
      <c r="K45" s="61">
        <v>3</v>
      </c>
      <c r="L45" s="61" t="s">
        <v>6</v>
      </c>
      <c r="M45" s="62" t="s">
        <v>6</v>
      </c>
      <c r="N45" s="63" t="s">
        <v>6</v>
      </c>
      <c r="O45" s="64" t="s">
        <v>20</v>
      </c>
      <c r="P45" s="39">
        <v>0</v>
      </c>
      <c r="Q45" s="69">
        <v>0</v>
      </c>
      <c r="R45" s="41">
        <v>27.6</v>
      </c>
      <c r="S45" s="41">
        <v>0</v>
      </c>
      <c r="T45" s="41">
        <v>0</v>
      </c>
      <c r="U45" s="41">
        <v>0</v>
      </c>
      <c r="V45" s="69">
        <v>0</v>
      </c>
      <c r="W45" s="41">
        <v>28.2</v>
      </c>
      <c r="X45" s="41">
        <v>0</v>
      </c>
      <c r="Y45" s="41">
        <v>0</v>
      </c>
      <c r="Z45" s="40"/>
      <c r="AA45" s="41"/>
      <c r="AB45" s="42"/>
      <c r="AC45" s="103"/>
      <c r="AD45" s="103"/>
      <c r="AE45" s="19"/>
      <c r="AF45" s="95"/>
    </row>
    <row r="46" spans="1:32" ht="30" hidden="1" x14ac:dyDescent="0.25">
      <c r="A46" s="33"/>
      <c r="B46" s="100">
        <v>309</v>
      </c>
      <c r="C46" s="100"/>
      <c r="D46" s="100"/>
      <c r="E46" s="100"/>
      <c r="F46" s="100"/>
      <c r="G46" s="100"/>
      <c r="H46" s="100"/>
      <c r="I46" s="100"/>
      <c r="J46" s="34">
        <v>0</v>
      </c>
      <c r="K46" s="43">
        <v>3</v>
      </c>
      <c r="L46" s="43">
        <v>9</v>
      </c>
      <c r="M46" s="44" t="s">
        <v>6</v>
      </c>
      <c r="N46" s="45" t="s">
        <v>6</v>
      </c>
      <c r="O46" s="46" t="s">
        <v>19</v>
      </c>
      <c r="P46" s="39">
        <v>0</v>
      </c>
      <c r="Q46" s="41">
        <v>0</v>
      </c>
      <c r="R46" s="41">
        <v>27.6</v>
      </c>
      <c r="S46" s="41">
        <v>0</v>
      </c>
      <c r="T46" s="41">
        <v>0</v>
      </c>
      <c r="U46" s="41">
        <v>0</v>
      </c>
      <c r="V46" s="41">
        <v>0</v>
      </c>
      <c r="W46" s="41">
        <v>28.2</v>
      </c>
      <c r="X46" s="41">
        <v>0</v>
      </c>
      <c r="Y46" s="41">
        <v>0</v>
      </c>
      <c r="Z46" s="40"/>
      <c r="AA46" s="41"/>
      <c r="AB46" s="42"/>
      <c r="AC46" s="101"/>
      <c r="AD46" s="101"/>
      <c r="AE46" s="19"/>
      <c r="AF46" s="95"/>
    </row>
    <row r="47" spans="1:32" ht="15" hidden="1" x14ac:dyDescent="0.25">
      <c r="A47" s="33"/>
      <c r="B47" s="100">
        <v>104</v>
      </c>
      <c r="C47" s="100"/>
      <c r="D47" s="100"/>
      <c r="E47" s="100"/>
      <c r="F47" s="100"/>
      <c r="G47" s="100"/>
      <c r="H47" s="100"/>
      <c r="I47" s="100"/>
      <c r="J47" s="34">
        <v>0</v>
      </c>
      <c r="K47" s="43">
        <v>3</v>
      </c>
      <c r="L47" s="43">
        <v>9</v>
      </c>
      <c r="M47" s="44">
        <v>9900000000</v>
      </c>
      <c r="N47" s="45" t="s">
        <v>6</v>
      </c>
      <c r="O47" s="46" t="s">
        <v>61</v>
      </c>
      <c r="P47" s="39">
        <v>0</v>
      </c>
      <c r="Q47" s="41">
        <v>0</v>
      </c>
      <c r="R47" s="41">
        <v>58571.3</v>
      </c>
      <c r="S47" s="41">
        <v>0</v>
      </c>
      <c r="T47" s="41">
        <v>0</v>
      </c>
      <c r="U47" s="41">
        <v>0</v>
      </c>
      <c r="V47" s="41">
        <v>0</v>
      </c>
      <c r="W47" s="41">
        <v>60986</v>
      </c>
      <c r="X47" s="41">
        <v>0</v>
      </c>
      <c r="Y47" s="41">
        <v>0</v>
      </c>
      <c r="Z47" s="40"/>
      <c r="AA47" s="41"/>
      <c r="AB47" s="42"/>
      <c r="AC47" s="101"/>
      <c r="AD47" s="101"/>
      <c r="AE47" s="19"/>
      <c r="AF47" s="95"/>
    </row>
    <row r="48" spans="1:32" ht="30" hidden="1" x14ac:dyDescent="0.25">
      <c r="A48" s="33"/>
      <c r="B48" s="100">
        <v>200</v>
      </c>
      <c r="C48" s="100"/>
      <c r="D48" s="100"/>
      <c r="E48" s="100"/>
      <c r="F48" s="100"/>
      <c r="G48" s="100"/>
      <c r="H48" s="100"/>
      <c r="I48" s="100"/>
      <c r="J48" s="34">
        <v>0</v>
      </c>
      <c r="K48" s="43">
        <v>3</v>
      </c>
      <c r="L48" s="43">
        <v>9</v>
      </c>
      <c r="M48" s="44" t="s">
        <v>4</v>
      </c>
      <c r="N48" s="45">
        <v>200</v>
      </c>
      <c r="O48" s="46" t="s">
        <v>18</v>
      </c>
      <c r="P48" s="39">
        <v>0</v>
      </c>
      <c r="Q48" s="41">
        <v>0</v>
      </c>
      <c r="R48" s="41">
        <v>27.6</v>
      </c>
      <c r="S48" s="41">
        <v>0</v>
      </c>
      <c r="T48" s="41">
        <v>0</v>
      </c>
      <c r="U48" s="41">
        <v>0</v>
      </c>
      <c r="V48" s="41">
        <v>0</v>
      </c>
      <c r="W48" s="41">
        <v>28.2</v>
      </c>
      <c r="X48" s="41">
        <v>0</v>
      </c>
      <c r="Y48" s="41">
        <v>0</v>
      </c>
      <c r="Z48" s="40"/>
      <c r="AA48" s="41"/>
      <c r="AB48" s="42"/>
      <c r="AC48" s="101"/>
      <c r="AD48" s="101"/>
      <c r="AE48" s="19"/>
      <c r="AF48" s="95"/>
    </row>
    <row r="49" spans="1:34" ht="30" hidden="1" x14ac:dyDescent="0.25">
      <c r="A49" s="33"/>
      <c r="B49" s="96">
        <v>230</v>
      </c>
      <c r="C49" s="96"/>
      <c r="D49" s="96"/>
      <c r="E49" s="96"/>
      <c r="F49" s="96"/>
      <c r="G49" s="96"/>
      <c r="H49" s="96"/>
      <c r="I49" s="96"/>
      <c r="J49" s="34">
        <v>0</v>
      </c>
      <c r="K49" s="48">
        <v>3</v>
      </c>
      <c r="L49" s="48">
        <v>9</v>
      </c>
      <c r="M49" s="49" t="s">
        <v>4</v>
      </c>
      <c r="N49" s="50">
        <v>240</v>
      </c>
      <c r="O49" s="51" t="s">
        <v>21</v>
      </c>
      <c r="P49" s="39">
        <v>0</v>
      </c>
      <c r="Q49" s="41">
        <v>0</v>
      </c>
      <c r="R49" s="41">
        <v>27.6</v>
      </c>
      <c r="S49" s="41">
        <v>0</v>
      </c>
      <c r="T49" s="41">
        <v>0</v>
      </c>
      <c r="U49" s="41">
        <v>0</v>
      </c>
      <c r="V49" s="41">
        <v>0</v>
      </c>
      <c r="W49" s="41">
        <v>28.2</v>
      </c>
      <c r="X49" s="41">
        <v>0</v>
      </c>
      <c r="Y49" s="41">
        <v>0</v>
      </c>
      <c r="Z49" s="40"/>
      <c r="AA49" s="41"/>
      <c r="AB49" s="42"/>
      <c r="AC49" s="97"/>
      <c r="AD49" s="97"/>
      <c r="AE49" s="19"/>
      <c r="AF49" s="95"/>
    </row>
    <row r="50" spans="1:34" ht="28.5" x14ac:dyDescent="0.25">
      <c r="A50" s="33"/>
      <c r="B50" s="56"/>
      <c r="C50" s="56"/>
      <c r="D50" s="56"/>
      <c r="E50" s="56"/>
      <c r="F50" s="56"/>
      <c r="G50" s="56"/>
      <c r="H50" s="56"/>
      <c r="I50" s="56"/>
      <c r="J50" s="34"/>
      <c r="K50" s="57">
        <v>3</v>
      </c>
      <c r="L50" s="57"/>
      <c r="M50" s="58"/>
      <c r="N50" s="59"/>
      <c r="O50" s="2" t="s">
        <v>20</v>
      </c>
      <c r="P50" s="41"/>
      <c r="Q50" s="41">
        <f>Q51</f>
        <v>176.3</v>
      </c>
      <c r="R50" s="41"/>
      <c r="S50" s="41"/>
      <c r="T50" s="41">
        <v>0</v>
      </c>
      <c r="U50" s="41"/>
      <c r="V50" s="41">
        <f>V51</f>
        <v>69.599999999999994</v>
      </c>
      <c r="W50" s="41"/>
      <c r="X50" s="41"/>
      <c r="Y50" s="41">
        <v>0</v>
      </c>
      <c r="Z50" s="40"/>
      <c r="AA50" s="41"/>
      <c r="AB50" s="42"/>
      <c r="AC50" s="60"/>
      <c r="AD50" s="60"/>
      <c r="AE50" s="19"/>
      <c r="AF50" s="95"/>
    </row>
    <row r="51" spans="1:34" ht="34.5" customHeight="1" x14ac:dyDescent="0.25">
      <c r="A51" s="33"/>
      <c r="B51" s="56"/>
      <c r="C51" s="56"/>
      <c r="D51" s="56"/>
      <c r="E51" s="56"/>
      <c r="F51" s="56"/>
      <c r="G51" s="56"/>
      <c r="H51" s="56"/>
      <c r="I51" s="56"/>
      <c r="J51" s="34"/>
      <c r="K51" s="57">
        <v>3</v>
      </c>
      <c r="L51" s="57">
        <v>10</v>
      </c>
      <c r="M51" s="58"/>
      <c r="N51" s="59"/>
      <c r="O51" s="1" t="s">
        <v>67</v>
      </c>
      <c r="P51" s="41"/>
      <c r="Q51" s="41">
        <f>Q52</f>
        <v>176.3</v>
      </c>
      <c r="R51" s="41"/>
      <c r="S51" s="41"/>
      <c r="T51" s="41">
        <v>0</v>
      </c>
      <c r="U51" s="41"/>
      <c r="V51" s="41">
        <f>V52</f>
        <v>69.599999999999994</v>
      </c>
      <c r="W51" s="41"/>
      <c r="X51" s="41"/>
      <c r="Y51" s="41">
        <v>0</v>
      </c>
      <c r="Z51" s="40"/>
      <c r="AA51" s="41"/>
      <c r="AB51" s="42"/>
      <c r="AC51" s="60"/>
      <c r="AD51" s="60"/>
      <c r="AE51" s="19"/>
      <c r="AF51" s="95"/>
    </row>
    <row r="52" spans="1:34" ht="15" x14ac:dyDescent="0.25">
      <c r="A52" s="33"/>
      <c r="B52" s="56"/>
      <c r="C52" s="56"/>
      <c r="D52" s="56"/>
      <c r="E52" s="56"/>
      <c r="F52" s="56"/>
      <c r="G52" s="56"/>
      <c r="H52" s="56"/>
      <c r="I52" s="56"/>
      <c r="J52" s="34"/>
      <c r="K52" s="57">
        <v>3</v>
      </c>
      <c r="L52" s="57">
        <v>10</v>
      </c>
      <c r="M52" s="44">
        <v>9900000000</v>
      </c>
      <c r="N52" s="59"/>
      <c r="O52" s="1" t="s">
        <v>68</v>
      </c>
      <c r="P52" s="41"/>
      <c r="Q52" s="41">
        <f>Q53</f>
        <v>176.3</v>
      </c>
      <c r="R52" s="41"/>
      <c r="S52" s="41"/>
      <c r="T52" s="41">
        <v>0</v>
      </c>
      <c r="U52" s="41"/>
      <c r="V52" s="41">
        <f>V53</f>
        <v>69.599999999999994</v>
      </c>
      <c r="W52" s="41"/>
      <c r="X52" s="41"/>
      <c r="Y52" s="41">
        <v>0</v>
      </c>
      <c r="Z52" s="40"/>
      <c r="AA52" s="41"/>
      <c r="AB52" s="42"/>
      <c r="AC52" s="60"/>
      <c r="AD52" s="60"/>
      <c r="AE52" s="19"/>
      <c r="AF52" s="95"/>
    </row>
    <row r="53" spans="1:34" ht="30" x14ac:dyDescent="0.25">
      <c r="A53" s="33"/>
      <c r="B53" s="56"/>
      <c r="C53" s="56"/>
      <c r="D53" s="56"/>
      <c r="E53" s="56"/>
      <c r="F53" s="56"/>
      <c r="G53" s="56"/>
      <c r="H53" s="56"/>
      <c r="I53" s="56"/>
      <c r="J53" s="34"/>
      <c r="K53" s="57">
        <v>3</v>
      </c>
      <c r="L53" s="57">
        <v>10</v>
      </c>
      <c r="M53" s="44" t="s">
        <v>4</v>
      </c>
      <c r="N53" s="59">
        <v>200</v>
      </c>
      <c r="O53" s="1" t="s">
        <v>18</v>
      </c>
      <c r="P53" s="41"/>
      <c r="Q53" s="41">
        <f>Q54</f>
        <v>176.3</v>
      </c>
      <c r="R53" s="41"/>
      <c r="S53" s="41"/>
      <c r="T53" s="41">
        <v>0</v>
      </c>
      <c r="U53" s="41"/>
      <c r="V53" s="41">
        <f>V54</f>
        <v>69.599999999999994</v>
      </c>
      <c r="W53" s="41"/>
      <c r="X53" s="41"/>
      <c r="Y53" s="41">
        <v>0</v>
      </c>
      <c r="Z53" s="40"/>
      <c r="AA53" s="41"/>
      <c r="AB53" s="42"/>
      <c r="AC53" s="60"/>
      <c r="AD53" s="60"/>
      <c r="AE53" s="19"/>
      <c r="AF53" s="95"/>
    </row>
    <row r="54" spans="1:34" ht="30" x14ac:dyDescent="0.25">
      <c r="A54" s="33"/>
      <c r="B54" s="56"/>
      <c r="C54" s="56"/>
      <c r="D54" s="56"/>
      <c r="E54" s="56"/>
      <c r="F54" s="56"/>
      <c r="G54" s="56"/>
      <c r="H54" s="56"/>
      <c r="I54" s="56"/>
      <c r="J54" s="34"/>
      <c r="K54" s="57">
        <v>3</v>
      </c>
      <c r="L54" s="57">
        <v>10</v>
      </c>
      <c r="M54" s="49" t="s">
        <v>4</v>
      </c>
      <c r="N54" s="59">
        <v>240</v>
      </c>
      <c r="O54" s="1" t="s">
        <v>21</v>
      </c>
      <c r="P54" s="41"/>
      <c r="Q54" s="41">
        <v>176.3</v>
      </c>
      <c r="R54" s="41"/>
      <c r="S54" s="41"/>
      <c r="T54" s="41">
        <v>0</v>
      </c>
      <c r="U54" s="41"/>
      <c r="V54" s="41">
        <v>69.599999999999994</v>
      </c>
      <c r="W54" s="41"/>
      <c r="X54" s="41"/>
      <c r="Y54" s="41">
        <v>0</v>
      </c>
      <c r="Z54" s="40"/>
      <c r="AA54" s="41"/>
      <c r="AB54" s="42"/>
      <c r="AC54" s="60"/>
      <c r="AD54" s="60"/>
      <c r="AE54" s="19"/>
      <c r="AF54" s="95"/>
    </row>
    <row r="55" spans="1:34" ht="15" x14ac:dyDescent="0.25">
      <c r="A55" s="33"/>
      <c r="B55" s="102">
        <v>400</v>
      </c>
      <c r="C55" s="102"/>
      <c r="D55" s="102"/>
      <c r="E55" s="102"/>
      <c r="F55" s="102"/>
      <c r="G55" s="102"/>
      <c r="H55" s="102"/>
      <c r="I55" s="102"/>
      <c r="J55" s="34">
        <v>0</v>
      </c>
      <c r="K55" s="65">
        <v>4</v>
      </c>
      <c r="L55" s="65" t="s">
        <v>6</v>
      </c>
      <c r="M55" s="66" t="s">
        <v>6</v>
      </c>
      <c r="N55" s="67" t="s">
        <v>6</v>
      </c>
      <c r="O55" s="68" t="s">
        <v>17</v>
      </c>
      <c r="P55" s="41">
        <v>0</v>
      </c>
      <c r="Q55" s="69">
        <f>Q56</f>
        <v>1831.1</v>
      </c>
      <c r="R55" s="69" t="e">
        <f t="shared" ref="R55:Y55" si="20">R56</f>
        <v>#REF!</v>
      </c>
      <c r="S55" s="69" t="e">
        <f t="shared" si="20"/>
        <v>#REF!</v>
      </c>
      <c r="T55" s="69">
        <f t="shared" si="20"/>
        <v>0</v>
      </c>
      <c r="U55" s="69" t="e">
        <f t="shared" si="20"/>
        <v>#REF!</v>
      </c>
      <c r="V55" s="69">
        <f t="shared" si="20"/>
        <v>1945.7</v>
      </c>
      <c r="W55" s="69" t="e">
        <f t="shared" si="20"/>
        <v>#REF!</v>
      </c>
      <c r="X55" s="69" t="e">
        <f t="shared" si="20"/>
        <v>#REF!</v>
      </c>
      <c r="Y55" s="69">
        <f t="shared" si="20"/>
        <v>0</v>
      </c>
      <c r="Z55" s="40"/>
      <c r="AA55" s="41"/>
      <c r="AB55" s="42"/>
      <c r="AC55" s="103"/>
      <c r="AD55" s="103"/>
      <c r="AE55" s="19"/>
      <c r="AF55" s="95"/>
    </row>
    <row r="56" spans="1:34" ht="15" x14ac:dyDescent="0.25">
      <c r="A56" s="33"/>
      <c r="B56" s="100">
        <v>409</v>
      </c>
      <c r="C56" s="100"/>
      <c r="D56" s="100"/>
      <c r="E56" s="100"/>
      <c r="F56" s="100"/>
      <c r="G56" s="100"/>
      <c r="H56" s="100"/>
      <c r="I56" s="100"/>
      <c r="J56" s="34">
        <v>0</v>
      </c>
      <c r="K56" s="43">
        <v>4</v>
      </c>
      <c r="L56" s="43">
        <v>9</v>
      </c>
      <c r="M56" s="44" t="s">
        <v>6</v>
      </c>
      <c r="N56" s="45" t="s">
        <v>6</v>
      </c>
      <c r="O56" s="46" t="s">
        <v>16</v>
      </c>
      <c r="P56" s="39">
        <v>0</v>
      </c>
      <c r="Q56" s="41">
        <f>Q57</f>
        <v>1831.1</v>
      </c>
      <c r="R56" s="41" t="e">
        <f>#REF!+R57</f>
        <v>#REF!</v>
      </c>
      <c r="S56" s="41" t="e">
        <f>#REF!+S57</f>
        <v>#REF!</v>
      </c>
      <c r="T56" s="41">
        <v>0</v>
      </c>
      <c r="U56" s="41" t="e">
        <f>#REF!+U57</f>
        <v>#REF!</v>
      </c>
      <c r="V56" s="41">
        <f>V57</f>
        <v>1945.7</v>
      </c>
      <c r="W56" s="41" t="e">
        <f>#REF!+W57</f>
        <v>#REF!</v>
      </c>
      <c r="X56" s="41" t="e">
        <f>#REF!+X57</f>
        <v>#REF!</v>
      </c>
      <c r="Y56" s="41">
        <v>0</v>
      </c>
      <c r="Z56" s="40"/>
      <c r="AA56" s="41"/>
      <c r="AB56" s="42"/>
      <c r="AC56" s="101"/>
      <c r="AD56" s="101"/>
      <c r="AE56" s="19"/>
      <c r="AF56" s="95"/>
    </row>
    <row r="57" spans="1:34" ht="105" x14ac:dyDescent="0.25">
      <c r="A57" s="33"/>
      <c r="B57" s="100">
        <v>104</v>
      </c>
      <c r="C57" s="100"/>
      <c r="D57" s="100"/>
      <c r="E57" s="100"/>
      <c r="F57" s="100"/>
      <c r="G57" s="100"/>
      <c r="H57" s="100"/>
      <c r="I57" s="100"/>
      <c r="J57" s="34">
        <v>0</v>
      </c>
      <c r="K57" s="43">
        <v>4</v>
      </c>
      <c r="L57" s="43">
        <v>9</v>
      </c>
      <c r="M57" s="44" t="s">
        <v>62</v>
      </c>
      <c r="N57" s="45" t="s">
        <v>6</v>
      </c>
      <c r="O57" s="46" t="s">
        <v>74</v>
      </c>
      <c r="P57" s="39">
        <v>0</v>
      </c>
      <c r="Q57" s="41">
        <f>Q58</f>
        <v>1831.1</v>
      </c>
      <c r="R57" s="41">
        <f t="shared" ref="R57:Y57" si="21">R58</f>
        <v>3136.1</v>
      </c>
      <c r="S57" s="41">
        <f t="shared" si="21"/>
        <v>0</v>
      </c>
      <c r="T57" s="41">
        <f t="shared" si="21"/>
        <v>0</v>
      </c>
      <c r="U57" s="41">
        <f t="shared" si="21"/>
        <v>0</v>
      </c>
      <c r="V57" s="41">
        <f t="shared" si="21"/>
        <v>1945.7</v>
      </c>
      <c r="W57" s="41">
        <f t="shared" si="21"/>
        <v>3413.6</v>
      </c>
      <c r="X57" s="41">
        <f t="shared" si="21"/>
        <v>0</v>
      </c>
      <c r="Y57" s="41">
        <f t="shared" si="21"/>
        <v>0</v>
      </c>
      <c r="Z57" s="40"/>
      <c r="AA57" s="41"/>
      <c r="AB57" s="42"/>
      <c r="AC57" s="101"/>
      <c r="AD57" s="101"/>
      <c r="AE57" s="19"/>
      <c r="AF57" s="95"/>
      <c r="AH57" s="47"/>
    </row>
    <row r="58" spans="1:34" ht="30" x14ac:dyDescent="0.25">
      <c r="A58" s="33"/>
      <c r="B58" s="100">
        <v>600</v>
      </c>
      <c r="C58" s="100"/>
      <c r="D58" s="100"/>
      <c r="E58" s="100"/>
      <c r="F58" s="100"/>
      <c r="G58" s="100"/>
      <c r="H58" s="100"/>
      <c r="I58" s="100"/>
      <c r="J58" s="34">
        <v>0</v>
      </c>
      <c r="K58" s="43">
        <v>4</v>
      </c>
      <c r="L58" s="43">
        <v>9</v>
      </c>
      <c r="M58" s="44" t="s">
        <v>62</v>
      </c>
      <c r="N58" s="45">
        <v>600</v>
      </c>
      <c r="O58" s="46" t="s">
        <v>5</v>
      </c>
      <c r="P58" s="39">
        <v>0</v>
      </c>
      <c r="Q58" s="41">
        <f>Q59</f>
        <v>1831.1</v>
      </c>
      <c r="R58" s="41">
        <f t="shared" ref="R58:Y58" si="22">R59</f>
        <v>3136.1</v>
      </c>
      <c r="S58" s="41">
        <f t="shared" si="22"/>
        <v>0</v>
      </c>
      <c r="T58" s="41">
        <f t="shared" si="22"/>
        <v>0</v>
      </c>
      <c r="U58" s="41">
        <f t="shared" si="22"/>
        <v>0</v>
      </c>
      <c r="V58" s="41">
        <f t="shared" si="22"/>
        <v>1945.7</v>
      </c>
      <c r="W58" s="41">
        <f t="shared" si="22"/>
        <v>3413.6</v>
      </c>
      <c r="X58" s="41">
        <f t="shared" si="22"/>
        <v>0</v>
      </c>
      <c r="Y58" s="41">
        <f t="shared" si="22"/>
        <v>0</v>
      </c>
      <c r="Z58" s="40"/>
      <c r="AA58" s="41"/>
      <c r="AB58" s="42"/>
      <c r="AC58" s="101"/>
      <c r="AD58" s="101"/>
      <c r="AE58" s="19"/>
      <c r="AF58" s="95"/>
      <c r="AH58" s="47"/>
    </row>
    <row r="59" spans="1:34" ht="15" x14ac:dyDescent="0.25">
      <c r="A59" s="33"/>
      <c r="B59" s="96">
        <v>610</v>
      </c>
      <c r="C59" s="96"/>
      <c r="D59" s="96"/>
      <c r="E59" s="96"/>
      <c r="F59" s="96"/>
      <c r="G59" s="96"/>
      <c r="H59" s="96"/>
      <c r="I59" s="96"/>
      <c r="J59" s="34">
        <v>0</v>
      </c>
      <c r="K59" s="48">
        <v>4</v>
      </c>
      <c r="L59" s="48">
        <v>9</v>
      </c>
      <c r="M59" s="49" t="s">
        <v>62</v>
      </c>
      <c r="N59" s="50">
        <v>610</v>
      </c>
      <c r="O59" s="51" t="s">
        <v>3</v>
      </c>
      <c r="P59" s="39">
        <v>0</v>
      </c>
      <c r="Q59" s="41">
        <v>1831.1</v>
      </c>
      <c r="R59" s="41">
        <v>3136.1</v>
      </c>
      <c r="S59" s="41">
        <v>0</v>
      </c>
      <c r="T59" s="41">
        <v>0</v>
      </c>
      <c r="U59" s="41">
        <v>0</v>
      </c>
      <c r="V59" s="41">
        <v>1945.7</v>
      </c>
      <c r="W59" s="41">
        <v>3413.6</v>
      </c>
      <c r="X59" s="41">
        <v>0</v>
      </c>
      <c r="Y59" s="41">
        <v>0</v>
      </c>
      <c r="Z59" s="40"/>
      <c r="AA59" s="41"/>
      <c r="AB59" s="42"/>
      <c r="AC59" s="97"/>
      <c r="AD59" s="97"/>
      <c r="AE59" s="19"/>
      <c r="AF59" s="95"/>
    </row>
    <row r="60" spans="1:34" ht="15" x14ac:dyDescent="0.25">
      <c r="A60" s="33"/>
      <c r="B60" s="102">
        <v>500</v>
      </c>
      <c r="C60" s="102"/>
      <c r="D60" s="102"/>
      <c r="E60" s="102"/>
      <c r="F60" s="102"/>
      <c r="G60" s="102"/>
      <c r="H60" s="102"/>
      <c r="I60" s="102"/>
      <c r="J60" s="34">
        <v>0</v>
      </c>
      <c r="K60" s="61">
        <v>5</v>
      </c>
      <c r="L60" s="61" t="s">
        <v>6</v>
      </c>
      <c r="M60" s="62" t="s">
        <v>6</v>
      </c>
      <c r="N60" s="63" t="s">
        <v>6</v>
      </c>
      <c r="O60" s="64" t="s">
        <v>15</v>
      </c>
      <c r="P60" s="39">
        <v>0</v>
      </c>
      <c r="Q60" s="69">
        <f>Q61</f>
        <v>19310</v>
      </c>
      <c r="R60" s="69" t="e">
        <f t="shared" ref="R60:X60" si="23">R61</f>
        <v>#REF!</v>
      </c>
      <c r="S60" s="69" t="e">
        <f t="shared" si="23"/>
        <v>#REF!</v>
      </c>
      <c r="T60" s="69">
        <f>T61</f>
        <v>0</v>
      </c>
      <c r="U60" s="69" t="e">
        <f t="shared" si="23"/>
        <v>#REF!</v>
      </c>
      <c r="V60" s="69">
        <f t="shared" si="23"/>
        <v>14472.7</v>
      </c>
      <c r="W60" s="69" t="e">
        <f t="shared" si="23"/>
        <v>#REF!</v>
      </c>
      <c r="X60" s="69" t="e">
        <f t="shared" si="23"/>
        <v>#REF!</v>
      </c>
      <c r="Y60" s="69">
        <v>0</v>
      </c>
      <c r="Z60" s="40"/>
      <c r="AA60" s="41"/>
      <c r="AB60" s="42"/>
      <c r="AC60" s="103"/>
      <c r="AD60" s="103"/>
      <c r="AE60" s="19"/>
      <c r="AF60" s="95"/>
    </row>
    <row r="61" spans="1:34" ht="15" x14ac:dyDescent="0.25">
      <c r="A61" s="33"/>
      <c r="B61" s="100">
        <v>503</v>
      </c>
      <c r="C61" s="100"/>
      <c r="D61" s="100"/>
      <c r="E61" s="100"/>
      <c r="F61" s="100"/>
      <c r="G61" s="100"/>
      <c r="H61" s="100"/>
      <c r="I61" s="100"/>
      <c r="J61" s="34">
        <v>0</v>
      </c>
      <c r="K61" s="43">
        <v>5</v>
      </c>
      <c r="L61" s="43">
        <v>3</v>
      </c>
      <c r="M61" s="44" t="s">
        <v>6</v>
      </c>
      <c r="N61" s="45" t="s">
        <v>6</v>
      </c>
      <c r="O61" s="46" t="s">
        <v>14</v>
      </c>
      <c r="P61" s="39">
        <v>0</v>
      </c>
      <c r="Q61" s="41">
        <f>Q62+Q67</f>
        <v>19310</v>
      </c>
      <c r="R61" s="41" t="e">
        <f>R62+R67</f>
        <v>#REF!</v>
      </c>
      <c r="S61" s="41" t="e">
        <f>S62+S67</f>
        <v>#REF!</v>
      </c>
      <c r="T61" s="41">
        <f>T68</f>
        <v>0</v>
      </c>
      <c r="U61" s="41" t="e">
        <f>U62+U67</f>
        <v>#REF!</v>
      </c>
      <c r="V61" s="41">
        <f>V62+V67</f>
        <v>14472.7</v>
      </c>
      <c r="W61" s="41" t="e">
        <f>W62+W67</f>
        <v>#REF!</v>
      </c>
      <c r="X61" s="41" t="e">
        <f>X62+X67</f>
        <v>#REF!</v>
      </c>
      <c r="Y61" s="41">
        <v>0</v>
      </c>
      <c r="Z61" s="40"/>
      <c r="AA61" s="41"/>
      <c r="AB61" s="42"/>
      <c r="AC61" s="101"/>
      <c r="AD61" s="101"/>
      <c r="AE61" s="19"/>
      <c r="AF61" s="95"/>
    </row>
    <row r="62" spans="1:34" ht="15" x14ac:dyDescent="0.25">
      <c r="A62" s="33"/>
      <c r="B62" s="100">
        <v>104</v>
      </c>
      <c r="C62" s="100"/>
      <c r="D62" s="100"/>
      <c r="E62" s="100"/>
      <c r="F62" s="100"/>
      <c r="G62" s="100"/>
      <c r="H62" s="100"/>
      <c r="I62" s="100"/>
      <c r="J62" s="34">
        <v>0</v>
      </c>
      <c r="K62" s="43">
        <v>5</v>
      </c>
      <c r="L62" s="43">
        <v>3</v>
      </c>
      <c r="M62" s="44">
        <v>9900000000</v>
      </c>
      <c r="N62" s="45" t="s">
        <v>6</v>
      </c>
      <c r="O62" s="46" t="s">
        <v>61</v>
      </c>
      <c r="P62" s="39">
        <v>0</v>
      </c>
      <c r="Q62" s="41">
        <f>Q65+Q64</f>
        <v>17310</v>
      </c>
      <c r="R62" s="41" t="e">
        <f>R66+#REF!</f>
        <v>#REF!</v>
      </c>
      <c r="S62" s="41" t="e">
        <f>S66+#REF!</f>
        <v>#REF!</v>
      </c>
      <c r="T62" s="41">
        <v>0</v>
      </c>
      <c r="U62" s="41" t="e">
        <f>U66+#REF!</f>
        <v>#REF!</v>
      </c>
      <c r="V62" s="41">
        <f>V65+V63</f>
        <v>12472.7</v>
      </c>
      <c r="W62" s="41" t="e">
        <f>W66+#REF!</f>
        <v>#REF!</v>
      </c>
      <c r="X62" s="41" t="e">
        <f>X66+#REF!</f>
        <v>#REF!</v>
      </c>
      <c r="Y62" s="41">
        <v>0</v>
      </c>
      <c r="Z62" s="40"/>
      <c r="AA62" s="41"/>
      <c r="AB62" s="42"/>
      <c r="AC62" s="101"/>
      <c r="AD62" s="101"/>
      <c r="AE62" s="19"/>
      <c r="AF62" s="95"/>
    </row>
    <row r="63" spans="1:34" ht="30" x14ac:dyDescent="0.25">
      <c r="A63" s="33"/>
      <c r="B63" s="43"/>
      <c r="C63" s="89"/>
      <c r="D63" s="89"/>
      <c r="E63" s="89"/>
      <c r="F63" s="89"/>
      <c r="G63" s="89"/>
      <c r="H63" s="89"/>
      <c r="I63" s="90"/>
      <c r="J63" s="34"/>
      <c r="K63" s="43">
        <v>5</v>
      </c>
      <c r="L63" s="43">
        <v>3</v>
      </c>
      <c r="M63" s="44">
        <v>9900000000</v>
      </c>
      <c r="N63" s="45">
        <v>200</v>
      </c>
      <c r="O63" s="1" t="s">
        <v>18</v>
      </c>
      <c r="P63" s="39"/>
      <c r="Q63" s="41">
        <f>Q64</f>
        <v>1913.9</v>
      </c>
      <c r="R63" s="41"/>
      <c r="S63" s="41"/>
      <c r="T63" s="41">
        <v>0</v>
      </c>
      <c r="U63" s="41"/>
      <c r="V63" s="41">
        <f>V64</f>
        <v>1437.5</v>
      </c>
      <c r="W63" s="41"/>
      <c r="X63" s="41"/>
      <c r="Y63" s="41">
        <v>0</v>
      </c>
      <c r="Z63" s="40"/>
      <c r="AA63" s="41"/>
      <c r="AB63" s="42"/>
      <c r="AC63" s="91"/>
      <c r="AD63" s="92"/>
      <c r="AE63" s="19"/>
      <c r="AF63" s="95"/>
    </row>
    <row r="64" spans="1:34" ht="30" x14ac:dyDescent="0.25">
      <c r="A64" s="33"/>
      <c r="B64" s="43"/>
      <c r="C64" s="89"/>
      <c r="D64" s="89"/>
      <c r="E64" s="89"/>
      <c r="F64" s="89"/>
      <c r="G64" s="89"/>
      <c r="H64" s="89"/>
      <c r="I64" s="90"/>
      <c r="J64" s="34"/>
      <c r="K64" s="43">
        <v>5</v>
      </c>
      <c r="L64" s="43">
        <v>3</v>
      </c>
      <c r="M64" s="44">
        <v>9900000000</v>
      </c>
      <c r="N64" s="45">
        <v>240</v>
      </c>
      <c r="O64" s="1" t="s">
        <v>21</v>
      </c>
      <c r="P64" s="39"/>
      <c r="Q64" s="41">
        <v>1913.9</v>
      </c>
      <c r="R64" s="41"/>
      <c r="S64" s="41"/>
      <c r="T64" s="41">
        <v>0</v>
      </c>
      <c r="U64" s="41"/>
      <c r="V64" s="41">
        <f>[2]Новый_2!$V$68</f>
        <v>1437.5</v>
      </c>
      <c r="W64" s="41"/>
      <c r="X64" s="41"/>
      <c r="Y64" s="41">
        <v>0</v>
      </c>
      <c r="Z64" s="40"/>
      <c r="AA64" s="41"/>
      <c r="AB64" s="42"/>
      <c r="AC64" s="91"/>
      <c r="AD64" s="92"/>
      <c r="AE64" s="19"/>
      <c r="AF64" s="95"/>
    </row>
    <row r="65" spans="1:32" ht="30" x14ac:dyDescent="0.25">
      <c r="A65" s="33"/>
      <c r="B65" s="104">
        <v>600</v>
      </c>
      <c r="C65" s="105"/>
      <c r="D65" s="105"/>
      <c r="E65" s="105"/>
      <c r="F65" s="105"/>
      <c r="G65" s="105"/>
      <c r="H65" s="105"/>
      <c r="I65" s="106"/>
      <c r="J65" s="34">
        <v>0</v>
      </c>
      <c r="K65" s="43">
        <v>5</v>
      </c>
      <c r="L65" s="43">
        <v>3</v>
      </c>
      <c r="M65" s="44" t="s">
        <v>4</v>
      </c>
      <c r="N65" s="45">
        <v>600</v>
      </c>
      <c r="O65" s="46" t="s">
        <v>5</v>
      </c>
      <c r="P65" s="39">
        <v>0</v>
      </c>
      <c r="Q65" s="41">
        <f>Q66</f>
        <v>15396.1</v>
      </c>
      <c r="R65" s="41">
        <f t="shared" ref="R65:Y65" si="24">R66</f>
        <v>24051.5</v>
      </c>
      <c r="S65" s="41">
        <f t="shared" si="24"/>
        <v>0</v>
      </c>
      <c r="T65" s="41">
        <f t="shared" si="24"/>
        <v>0</v>
      </c>
      <c r="U65" s="41">
        <f t="shared" si="24"/>
        <v>0</v>
      </c>
      <c r="V65" s="41">
        <f t="shared" si="24"/>
        <v>11035.2</v>
      </c>
      <c r="W65" s="41">
        <f t="shared" si="24"/>
        <v>18047.900000000001</v>
      </c>
      <c r="X65" s="41">
        <f t="shared" si="24"/>
        <v>0</v>
      </c>
      <c r="Y65" s="41">
        <f t="shared" si="24"/>
        <v>0</v>
      </c>
      <c r="Z65" s="40"/>
      <c r="AA65" s="41"/>
      <c r="AB65" s="42"/>
      <c r="AC65" s="107"/>
      <c r="AD65" s="108"/>
      <c r="AE65" s="19"/>
      <c r="AF65" s="95"/>
    </row>
    <row r="66" spans="1:32" ht="15" x14ac:dyDescent="0.25">
      <c r="A66" s="33"/>
      <c r="B66" s="96">
        <v>610</v>
      </c>
      <c r="C66" s="96"/>
      <c r="D66" s="96"/>
      <c r="E66" s="96"/>
      <c r="F66" s="96"/>
      <c r="G66" s="96"/>
      <c r="H66" s="96"/>
      <c r="I66" s="96"/>
      <c r="J66" s="34">
        <v>0</v>
      </c>
      <c r="K66" s="48">
        <v>5</v>
      </c>
      <c r="L66" s="48">
        <v>3</v>
      </c>
      <c r="M66" s="49" t="s">
        <v>4</v>
      </c>
      <c r="N66" s="50">
        <v>610</v>
      </c>
      <c r="O66" s="51" t="s">
        <v>3</v>
      </c>
      <c r="P66" s="39">
        <v>0</v>
      </c>
      <c r="Q66" s="41">
        <v>15396.1</v>
      </c>
      <c r="R66" s="41">
        <v>24051.5</v>
      </c>
      <c r="S66" s="41">
        <v>0</v>
      </c>
      <c r="T66" s="41">
        <v>0</v>
      </c>
      <c r="U66" s="41">
        <v>0</v>
      </c>
      <c r="V66" s="41">
        <v>11035.2</v>
      </c>
      <c r="W66" s="41">
        <v>18047.900000000001</v>
      </c>
      <c r="X66" s="41">
        <v>0</v>
      </c>
      <c r="Y66" s="41">
        <v>0</v>
      </c>
      <c r="Z66" s="40"/>
      <c r="AA66" s="41"/>
      <c r="AB66" s="42"/>
      <c r="AC66" s="97"/>
      <c r="AD66" s="97"/>
      <c r="AE66" s="19"/>
      <c r="AF66" s="95"/>
    </row>
    <row r="67" spans="1:32" ht="45" x14ac:dyDescent="0.25">
      <c r="A67" s="33"/>
      <c r="B67" s="98" t="s">
        <v>13</v>
      </c>
      <c r="C67" s="98"/>
      <c r="D67" s="98"/>
      <c r="E67" s="98"/>
      <c r="F67" s="98"/>
      <c r="G67" s="98"/>
      <c r="H67" s="98"/>
      <c r="I67" s="98"/>
      <c r="J67" s="34">
        <v>0</v>
      </c>
      <c r="K67" s="52">
        <v>5</v>
      </c>
      <c r="L67" s="52">
        <v>3</v>
      </c>
      <c r="M67" s="53" t="s">
        <v>13</v>
      </c>
      <c r="N67" s="54" t="s">
        <v>6</v>
      </c>
      <c r="O67" s="55" t="s">
        <v>75</v>
      </c>
      <c r="P67" s="39">
        <v>0</v>
      </c>
      <c r="Q67" s="41">
        <f>Q68</f>
        <v>2000</v>
      </c>
      <c r="R67" s="41">
        <f t="shared" ref="R67:Y67" si="25">R68</f>
        <v>4000</v>
      </c>
      <c r="S67" s="41">
        <f t="shared" si="25"/>
        <v>0</v>
      </c>
      <c r="T67" s="41">
        <f t="shared" si="25"/>
        <v>0</v>
      </c>
      <c r="U67" s="41">
        <f t="shared" si="25"/>
        <v>0</v>
      </c>
      <c r="V67" s="41">
        <f t="shared" si="25"/>
        <v>2000</v>
      </c>
      <c r="W67" s="41">
        <f t="shared" si="25"/>
        <v>4000</v>
      </c>
      <c r="X67" s="41">
        <f t="shared" si="25"/>
        <v>0</v>
      </c>
      <c r="Y67" s="41">
        <f t="shared" si="25"/>
        <v>0</v>
      </c>
      <c r="Z67" s="40"/>
      <c r="AA67" s="41"/>
      <c r="AB67" s="42"/>
      <c r="AC67" s="99"/>
      <c r="AD67" s="99"/>
      <c r="AE67" s="19"/>
      <c r="AF67" s="95"/>
    </row>
    <row r="68" spans="1:32" ht="30" x14ac:dyDescent="0.25">
      <c r="A68" s="33"/>
      <c r="B68" s="100">
        <v>600</v>
      </c>
      <c r="C68" s="100"/>
      <c r="D68" s="100"/>
      <c r="E68" s="100"/>
      <c r="F68" s="100"/>
      <c r="G68" s="100"/>
      <c r="H68" s="100"/>
      <c r="I68" s="100"/>
      <c r="J68" s="34">
        <v>0</v>
      </c>
      <c r="K68" s="43">
        <v>5</v>
      </c>
      <c r="L68" s="43">
        <v>3</v>
      </c>
      <c r="M68" s="44" t="s">
        <v>13</v>
      </c>
      <c r="N68" s="45">
        <v>600</v>
      </c>
      <c r="O68" s="46" t="s">
        <v>5</v>
      </c>
      <c r="P68" s="39">
        <v>0</v>
      </c>
      <c r="Q68" s="41">
        <f>Q69</f>
        <v>2000</v>
      </c>
      <c r="R68" s="41">
        <f t="shared" ref="R68:Y68" si="26">R69</f>
        <v>4000</v>
      </c>
      <c r="S68" s="41">
        <f t="shared" si="26"/>
        <v>0</v>
      </c>
      <c r="T68" s="41">
        <f t="shared" si="26"/>
        <v>0</v>
      </c>
      <c r="U68" s="41">
        <f t="shared" si="26"/>
        <v>0</v>
      </c>
      <c r="V68" s="41">
        <f t="shared" si="26"/>
        <v>2000</v>
      </c>
      <c r="W68" s="41">
        <f t="shared" si="26"/>
        <v>4000</v>
      </c>
      <c r="X68" s="41">
        <f t="shared" si="26"/>
        <v>0</v>
      </c>
      <c r="Y68" s="41">
        <f t="shared" si="26"/>
        <v>0</v>
      </c>
      <c r="Z68" s="40"/>
      <c r="AA68" s="41"/>
      <c r="AB68" s="42"/>
      <c r="AC68" s="101"/>
      <c r="AD68" s="101"/>
      <c r="AE68" s="19"/>
      <c r="AF68" s="95"/>
    </row>
    <row r="69" spans="1:32" ht="15" x14ac:dyDescent="0.25">
      <c r="A69" s="33"/>
      <c r="B69" s="96">
        <v>610</v>
      </c>
      <c r="C69" s="96"/>
      <c r="D69" s="96"/>
      <c r="E69" s="96"/>
      <c r="F69" s="96"/>
      <c r="G69" s="96"/>
      <c r="H69" s="96"/>
      <c r="I69" s="96"/>
      <c r="J69" s="34">
        <v>0</v>
      </c>
      <c r="K69" s="48">
        <v>5</v>
      </c>
      <c r="L69" s="48">
        <v>3</v>
      </c>
      <c r="M69" s="49" t="s">
        <v>13</v>
      </c>
      <c r="N69" s="50">
        <v>610</v>
      </c>
      <c r="O69" s="51" t="s">
        <v>3</v>
      </c>
      <c r="P69" s="39">
        <v>0</v>
      </c>
      <c r="Q69" s="41">
        <v>2000</v>
      </c>
      <c r="R69" s="41">
        <v>4000</v>
      </c>
      <c r="S69" s="41">
        <v>0</v>
      </c>
      <c r="T69" s="41">
        <v>0</v>
      </c>
      <c r="U69" s="41">
        <v>0</v>
      </c>
      <c r="V69" s="41">
        <v>2000</v>
      </c>
      <c r="W69" s="41">
        <v>4000</v>
      </c>
      <c r="X69" s="41">
        <v>0</v>
      </c>
      <c r="Y69" s="41">
        <v>0</v>
      </c>
      <c r="Z69" s="40"/>
      <c r="AA69" s="41"/>
      <c r="AB69" s="42"/>
      <c r="AC69" s="97"/>
      <c r="AD69" s="97"/>
      <c r="AE69" s="19"/>
      <c r="AF69" s="95"/>
    </row>
    <row r="70" spans="1:32" ht="15" x14ac:dyDescent="0.25">
      <c r="A70" s="33"/>
      <c r="B70" s="56"/>
      <c r="C70" s="56"/>
      <c r="D70" s="56"/>
      <c r="E70" s="56"/>
      <c r="F70" s="56"/>
      <c r="G70" s="56"/>
      <c r="H70" s="56"/>
      <c r="I70" s="56"/>
      <c r="J70" s="34"/>
      <c r="K70" s="48">
        <v>7</v>
      </c>
      <c r="L70" s="48"/>
      <c r="M70" s="70"/>
      <c r="N70" s="59"/>
      <c r="O70" s="71" t="s">
        <v>64</v>
      </c>
      <c r="P70" s="41"/>
      <c r="Q70" s="69">
        <f>Q71</f>
        <v>100</v>
      </c>
      <c r="R70" s="69">
        <v>4000</v>
      </c>
      <c r="S70" s="69">
        <v>0</v>
      </c>
      <c r="T70" s="69">
        <f>[1]Новый_2!$T$68</f>
        <v>0</v>
      </c>
      <c r="U70" s="69">
        <v>0</v>
      </c>
      <c r="V70" s="69">
        <f>V72</f>
        <v>100</v>
      </c>
      <c r="W70" s="69">
        <v>4000</v>
      </c>
      <c r="X70" s="69">
        <v>0</v>
      </c>
      <c r="Y70" s="69">
        <v>0</v>
      </c>
      <c r="Z70" s="40"/>
      <c r="AA70" s="41"/>
      <c r="AB70" s="42"/>
      <c r="AC70" s="60"/>
      <c r="AD70" s="60"/>
      <c r="AE70" s="19"/>
      <c r="AF70" s="95"/>
    </row>
    <row r="71" spans="1:32" ht="30" x14ac:dyDescent="0.25">
      <c r="A71" s="33"/>
      <c r="B71" s="56"/>
      <c r="C71" s="56"/>
      <c r="D71" s="56"/>
      <c r="E71" s="56"/>
      <c r="F71" s="56"/>
      <c r="G71" s="56"/>
      <c r="H71" s="56"/>
      <c r="I71" s="56"/>
      <c r="J71" s="34"/>
      <c r="K71" s="48">
        <v>7</v>
      </c>
      <c r="L71" s="48">
        <v>5</v>
      </c>
      <c r="M71" s="70"/>
      <c r="N71" s="59"/>
      <c r="O71" s="72" t="s">
        <v>65</v>
      </c>
      <c r="P71" s="41"/>
      <c r="Q71" s="41">
        <f>Q72</f>
        <v>100</v>
      </c>
      <c r="R71" s="41">
        <v>4000</v>
      </c>
      <c r="S71" s="41">
        <v>0</v>
      </c>
      <c r="T71" s="41">
        <f>[1]Новый_2!$T$69</f>
        <v>0</v>
      </c>
      <c r="U71" s="41">
        <v>0</v>
      </c>
      <c r="V71" s="41">
        <f>V72</f>
        <v>100</v>
      </c>
      <c r="W71" s="41">
        <v>4000</v>
      </c>
      <c r="X71" s="41">
        <v>0</v>
      </c>
      <c r="Y71" s="41">
        <v>0</v>
      </c>
      <c r="Z71" s="40"/>
      <c r="AA71" s="41"/>
      <c r="AB71" s="42"/>
      <c r="AC71" s="60"/>
      <c r="AD71" s="60"/>
      <c r="AE71" s="19"/>
      <c r="AF71" s="95"/>
    </row>
    <row r="72" spans="1:32" ht="60.75" customHeight="1" x14ac:dyDescent="0.25">
      <c r="A72" s="33"/>
      <c r="B72" s="56"/>
      <c r="C72" s="56"/>
      <c r="D72" s="56"/>
      <c r="E72" s="56"/>
      <c r="F72" s="56"/>
      <c r="G72" s="56"/>
      <c r="H72" s="56"/>
      <c r="I72" s="56"/>
      <c r="J72" s="34"/>
      <c r="K72" s="48">
        <v>7</v>
      </c>
      <c r="L72" s="48">
        <v>5</v>
      </c>
      <c r="M72" s="70" t="s">
        <v>24</v>
      </c>
      <c r="N72" s="59" t="s">
        <v>6</v>
      </c>
      <c r="O72" s="72" t="s">
        <v>73</v>
      </c>
      <c r="P72" s="41"/>
      <c r="Q72" s="41">
        <f>Q73</f>
        <v>100</v>
      </c>
      <c r="R72" s="41">
        <v>4000</v>
      </c>
      <c r="S72" s="41">
        <v>0</v>
      </c>
      <c r="T72" s="41">
        <f>[1]Новый_2!$T$69</f>
        <v>0</v>
      </c>
      <c r="U72" s="41">
        <v>0</v>
      </c>
      <c r="V72" s="41">
        <f>V73</f>
        <v>100</v>
      </c>
      <c r="W72" s="41">
        <v>4000</v>
      </c>
      <c r="X72" s="41">
        <v>0</v>
      </c>
      <c r="Y72" s="41">
        <v>0</v>
      </c>
      <c r="Z72" s="40"/>
      <c r="AA72" s="41"/>
      <c r="AB72" s="42"/>
      <c r="AC72" s="60"/>
      <c r="AD72" s="60"/>
      <c r="AE72" s="19"/>
      <c r="AF72" s="95"/>
    </row>
    <row r="73" spans="1:32" ht="30" x14ac:dyDescent="0.25">
      <c r="A73" s="33"/>
      <c r="B73" s="56"/>
      <c r="C73" s="56"/>
      <c r="D73" s="56"/>
      <c r="E73" s="56"/>
      <c r="F73" s="56"/>
      <c r="G73" s="56"/>
      <c r="H73" s="56"/>
      <c r="I73" s="56"/>
      <c r="J73" s="34"/>
      <c r="K73" s="48">
        <v>7</v>
      </c>
      <c r="L73" s="48">
        <v>5</v>
      </c>
      <c r="M73" s="70" t="s">
        <v>24</v>
      </c>
      <c r="N73" s="59">
        <v>200</v>
      </c>
      <c r="O73" s="72" t="s">
        <v>18</v>
      </c>
      <c r="P73" s="41"/>
      <c r="Q73" s="41">
        <f>Q74</f>
        <v>100</v>
      </c>
      <c r="R73" s="41">
        <v>4000</v>
      </c>
      <c r="S73" s="41">
        <v>0</v>
      </c>
      <c r="T73" s="41">
        <f>[1]Новый_2!$T$71</f>
        <v>0</v>
      </c>
      <c r="U73" s="41">
        <v>0</v>
      </c>
      <c r="V73" s="41">
        <f>V74</f>
        <v>100</v>
      </c>
      <c r="W73" s="41">
        <v>4000</v>
      </c>
      <c r="X73" s="41">
        <v>0</v>
      </c>
      <c r="Y73" s="41">
        <v>0</v>
      </c>
      <c r="Z73" s="40"/>
      <c r="AA73" s="41"/>
      <c r="AB73" s="42"/>
      <c r="AC73" s="60"/>
      <c r="AD73" s="60"/>
      <c r="AE73" s="19"/>
      <c r="AF73" s="95"/>
    </row>
    <row r="74" spans="1:32" ht="30" x14ac:dyDescent="0.25">
      <c r="A74" s="33"/>
      <c r="B74" s="56"/>
      <c r="C74" s="56"/>
      <c r="D74" s="56"/>
      <c r="E74" s="56"/>
      <c r="F74" s="56"/>
      <c r="G74" s="56"/>
      <c r="H74" s="56"/>
      <c r="I74" s="56"/>
      <c r="J74" s="34"/>
      <c r="K74" s="48">
        <v>7</v>
      </c>
      <c r="L74" s="48">
        <v>5</v>
      </c>
      <c r="M74" s="70" t="s">
        <v>24</v>
      </c>
      <c r="N74" s="59">
        <v>240</v>
      </c>
      <c r="O74" s="72" t="s">
        <v>21</v>
      </c>
      <c r="P74" s="41"/>
      <c r="Q74" s="41">
        <v>100</v>
      </c>
      <c r="R74" s="41">
        <v>4000</v>
      </c>
      <c r="S74" s="41">
        <v>0</v>
      </c>
      <c r="T74" s="41">
        <f>[1]Новый_2!$T$72</f>
        <v>0</v>
      </c>
      <c r="U74" s="41">
        <v>0</v>
      </c>
      <c r="V74" s="41">
        <v>100</v>
      </c>
      <c r="W74" s="41">
        <v>4000</v>
      </c>
      <c r="X74" s="41">
        <v>0</v>
      </c>
      <c r="Y74" s="41">
        <v>0</v>
      </c>
      <c r="Z74" s="40"/>
      <c r="AA74" s="41"/>
      <c r="AB74" s="42"/>
      <c r="AC74" s="60"/>
      <c r="AD74" s="60"/>
      <c r="AE74" s="19"/>
      <c r="AF74" s="95"/>
    </row>
    <row r="75" spans="1:32" ht="15" x14ac:dyDescent="0.25">
      <c r="A75" s="33"/>
      <c r="B75" s="102">
        <v>800</v>
      </c>
      <c r="C75" s="102"/>
      <c r="D75" s="102"/>
      <c r="E75" s="102"/>
      <c r="F75" s="102"/>
      <c r="G75" s="102"/>
      <c r="H75" s="102"/>
      <c r="I75" s="102"/>
      <c r="J75" s="34">
        <v>0</v>
      </c>
      <c r="K75" s="61">
        <v>8</v>
      </c>
      <c r="L75" s="61" t="s">
        <v>6</v>
      </c>
      <c r="M75" s="62" t="s">
        <v>6</v>
      </c>
      <c r="N75" s="63" t="s">
        <v>6</v>
      </c>
      <c r="O75" s="64" t="s">
        <v>12</v>
      </c>
      <c r="P75" s="39">
        <v>0</v>
      </c>
      <c r="Q75" s="69">
        <f>Q76</f>
        <v>10296.300000000001</v>
      </c>
      <c r="R75" s="69">
        <f t="shared" ref="R75:Y75" si="27">R76</f>
        <v>349</v>
      </c>
      <c r="S75" s="69">
        <f t="shared" si="27"/>
        <v>0</v>
      </c>
      <c r="T75" s="69">
        <f t="shared" si="27"/>
        <v>0</v>
      </c>
      <c r="U75" s="69">
        <f t="shared" si="27"/>
        <v>0</v>
      </c>
      <c r="V75" s="69">
        <f t="shared" si="27"/>
        <v>10296.6</v>
      </c>
      <c r="W75" s="69">
        <f t="shared" si="27"/>
        <v>349</v>
      </c>
      <c r="X75" s="69">
        <f t="shared" si="27"/>
        <v>0</v>
      </c>
      <c r="Y75" s="69">
        <f t="shared" si="27"/>
        <v>0</v>
      </c>
      <c r="Z75" s="40"/>
      <c r="AA75" s="41"/>
      <c r="AB75" s="42"/>
      <c r="AC75" s="103"/>
      <c r="AD75" s="103"/>
      <c r="AE75" s="19"/>
      <c r="AF75" s="95"/>
    </row>
    <row r="76" spans="1:32" ht="15" x14ac:dyDescent="0.25">
      <c r="A76" s="33"/>
      <c r="B76" s="100">
        <v>804</v>
      </c>
      <c r="C76" s="100"/>
      <c r="D76" s="100"/>
      <c r="E76" s="100"/>
      <c r="F76" s="100"/>
      <c r="G76" s="100"/>
      <c r="H76" s="100"/>
      <c r="I76" s="100"/>
      <c r="J76" s="34">
        <v>0</v>
      </c>
      <c r="K76" s="43">
        <v>8</v>
      </c>
      <c r="L76" s="43">
        <v>4</v>
      </c>
      <c r="M76" s="44" t="s">
        <v>6</v>
      </c>
      <c r="N76" s="45" t="s">
        <v>6</v>
      </c>
      <c r="O76" s="46" t="s">
        <v>11</v>
      </c>
      <c r="P76" s="39">
        <v>0</v>
      </c>
      <c r="Q76" s="41">
        <f>Q77</f>
        <v>10296.300000000001</v>
      </c>
      <c r="R76" s="41">
        <f t="shared" ref="R76:Y76" si="28">R77</f>
        <v>349</v>
      </c>
      <c r="S76" s="41">
        <f t="shared" si="28"/>
        <v>0</v>
      </c>
      <c r="T76" s="41">
        <f t="shared" si="28"/>
        <v>0</v>
      </c>
      <c r="U76" s="41">
        <f t="shared" si="28"/>
        <v>0</v>
      </c>
      <c r="V76" s="41">
        <f t="shared" si="28"/>
        <v>10296.6</v>
      </c>
      <c r="W76" s="41">
        <f t="shared" si="28"/>
        <v>349</v>
      </c>
      <c r="X76" s="41">
        <f t="shared" si="28"/>
        <v>0</v>
      </c>
      <c r="Y76" s="41">
        <f t="shared" si="28"/>
        <v>0</v>
      </c>
      <c r="Z76" s="40"/>
      <c r="AA76" s="41"/>
      <c r="AB76" s="42"/>
      <c r="AC76" s="101"/>
      <c r="AD76" s="101"/>
      <c r="AE76" s="19"/>
      <c r="AF76" s="95"/>
    </row>
    <row r="77" spans="1:32" ht="15" x14ac:dyDescent="0.25">
      <c r="A77" s="33"/>
      <c r="B77" s="100">
        <v>104</v>
      </c>
      <c r="C77" s="100"/>
      <c r="D77" s="100"/>
      <c r="E77" s="100"/>
      <c r="F77" s="100"/>
      <c r="G77" s="100"/>
      <c r="H77" s="100"/>
      <c r="I77" s="100"/>
      <c r="J77" s="34">
        <v>0</v>
      </c>
      <c r="K77" s="43">
        <v>8</v>
      </c>
      <c r="L77" s="43">
        <v>4</v>
      </c>
      <c r="M77" s="44">
        <v>9900000000</v>
      </c>
      <c r="N77" s="45" t="s">
        <v>6</v>
      </c>
      <c r="O77" s="46" t="s">
        <v>61</v>
      </c>
      <c r="P77" s="39">
        <v>0</v>
      </c>
      <c r="Q77" s="41">
        <f>Q78</f>
        <v>10296.300000000001</v>
      </c>
      <c r="R77" s="41">
        <f t="shared" ref="R77:Y77" si="29">R78</f>
        <v>349</v>
      </c>
      <c r="S77" s="41">
        <f t="shared" si="29"/>
        <v>0</v>
      </c>
      <c r="T77" s="41">
        <f t="shared" si="29"/>
        <v>0</v>
      </c>
      <c r="U77" s="41">
        <f t="shared" si="29"/>
        <v>0</v>
      </c>
      <c r="V77" s="41">
        <f t="shared" si="29"/>
        <v>10296.6</v>
      </c>
      <c r="W77" s="41">
        <f t="shared" si="29"/>
        <v>349</v>
      </c>
      <c r="X77" s="41">
        <f t="shared" si="29"/>
        <v>0</v>
      </c>
      <c r="Y77" s="41">
        <f t="shared" si="29"/>
        <v>0</v>
      </c>
      <c r="Z77" s="40"/>
      <c r="AA77" s="41"/>
      <c r="AB77" s="42"/>
      <c r="AC77" s="101"/>
      <c r="AD77" s="101"/>
      <c r="AE77" s="19"/>
      <c r="AF77" s="95"/>
    </row>
    <row r="78" spans="1:32" ht="30" x14ac:dyDescent="0.25">
      <c r="A78" s="33"/>
      <c r="B78" s="100">
        <v>600</v>
      </c>
      <c r="C78" s="100"/>
      <c r="D78" s="100"/>
      <c r="E78" s="100"/>
      <c r="F78" s="100"/>
      <c r="G78" s="100"/>
      <c r="H78" s="100"/>
      <c r="I78" s="100"/>
      <c r="J78" s="34">
        <v>0</v>
      </c>
      <c r="K78" s="43">
        <v>8</v>
      </c>
      <c r="L78" s="43">
        <v>4</v>
      </c>
      <c r="M78" s="44" t="s">
        <v>4</v>
      </c>
      <c r="N78" s="45">
        <v>600</v>
      </c>
      <c r="O78" s="46" t="s">
        <v>5</v>
      </c>
      <c r="P78" s="39">
        <v>0</v>
      </c>
      <c r="Q78" s="41">
        <f>Q79</f>
        <v>10296.300000000001</v>
      </c>
      <c r="R78" s="41">
        <f t="shared" ref="R78:Y78" si="30">R79</f>
        <v>349</v>
      </c>
      <c r="S78" s="41">
        <f t="shared" si="30"/>
        <v>0</v>
      </c>
      <c r="T78" s="41">
        <f t="shared" si="30"/>
        <v>0</v>
      </c>
      <c r="U78" s="41">
        <f t="shared" si="30"/>
        <v>0</v>
      </c>
      <c r="V78" s="41">
        <f t="shared" si="30"/>
        <v>10296.6</v>
      </c>
      <c r="W78" s="41">
        <f t="shared" si="30"/>
        <v>349</v>
      </c>
      <c r="X78" s="41">
        <f t="shared" si="30"/>
        <v>0</v>
      </c>
      <c r="Y78" s="41">
        <f t="shared" si="30"/>
        <v>0</v>
      </c>
      <c r="Z78" s="40"/>
      <c r="AA78" s="41"/>
      <c r="AB78" s="42"/>
      <c r="AC78" s="101"/>
      <c r="AD78" s="101"/>
      <c r="AE78" s="19"/>
      <c r="AF78" s="95"/>
    </row>
    <row r="79" spans="1:32" ht="15" x14ac:dyDescent="0.25">
      <c r="A79" s="33"/>
      <c r="B79" s="96">
        <v>610</v>
      </c>
      <c r="C79" s="96"/>
      <c r="D79" s="96"/>
      <c r="E79" s="96"/>
      <c r="F79" s="96"/>
      <c r="G79" s="96"/>
      <c r="H79" s="96"/>
      <c r="I79" s="96"/>
      <c r="J79" s="34">
        <v>0</v>
      </c>
      <c r="K79" s="48">
        <v>8</v>
      </c>
      <c r="L79" s="48">
        <v>4</v>
      </c>
      <c r="M79" s="49" t="s">
        <v>4</v>
      </c>
      <c r="N79" s="50">
        <v>610</v>
      </c>
      <c r="O79" s="51" t="s">
        <v>3</v>
      </c>
      <c r="P79" s="39">
        <v>0</v>
      </c>
      <c r="Q79" s="41">
        <f>10696.6-400.3</f>
        <v>10296.300000000001</v>
      </c>
      <c r="R79" s="41">
        <v>349</v>
      </c>
      <c r="S79" s="41">
        <v>0</v>
      </c>
      <c r="T79" s="41">
        <v>0</v>
      </c>
      <c r="U79" s="41">
        <v>0</v>
      </c>
      <c r="V79" s="41">
        <f>10696.6-400</f>
        <v>10296.6</v>
      </c>
      <c r="W79" s="41">
        <v>349</v>
      </c>
      <c r="X79" s="41">
        <v>0</v>
      </c>
      <c r="Y79" s="41">
        <v>0</v>
      </c>
      <c r="Z79" s="40"/>
      <c r="AA79" s="41"/>
      <c r="AB79" s="42"/>
      <c r="AC79" s="97"/>
      <c r="AD79" s="97"/>
      <c r="AE79" s="19"/>
      <c r="AF79" s="95"/>
    </row>
    <row r="80" spans="1:32" ht="15" x14ac:dyDescent="0.25">
      <c r="A80" s="33"/>
      <c r="B80" s="102">
        <v>1000</v>
      </c>
      <c r="C80" s="102"/>
      <c r="D80" s="102"/>
      <c r="E80" s="102"/>
      <c r="F80" s="102"/>
      <c r="G80" s="102"/>
      <c r="H80" s="102"/>
      <c r="I80" s="102"/>
      <c r="J80" s="34">
        <v>0</v>
      </c>
      <c r="K80" s="61">
        <v>10</v>
      </c>
      <c r="L80" s="61" t="s">
        <v>6</v>
      </c>
      <c r="M80" s="62" t="s">
        <v>6</v>
      </c>
      <c r="N80" s="63" t="s">
        <v>6</v>
      </c>
      <c r="O80" s="64" t="s">
        <v>10</v>
      </c>
      <c r="P80" s="39">
        <v>0</v>
      </c>
      <c r="Q80" s="69">
        <f>Q81</f>
        <v>280</v>
      </c>
      <c r="R80" s="69">
        <f t="shared" ref="R80:Y80" si="31">R81</f>
        <v>350</v>
      </c>
      <c r="S80" s="69">
        <f t="shared" si="31"/>
        <v>0</v>
      </c>
      <c r="T80" s="69">
        <f t="shared" si="31"/>
        <v>0</v>
      </c>
      <c r="U80" s="69">
        <f t="shared" si="31"/>
        <v>0</v>
      </c>
      <c r="V80" s="69">
        <f t="shared" si="31"/>
        <v>280</v>
      </c>
      <c r="W80" s="69">
        <f t="shared" si="31"/>
        <v>350</v>
      </c>
      <c r="X80" s="69">
        <f t="shared" si="31"/>
        <v>0</v>
      </c>
      <c r="Y80" s="69">
        <f t="shared" si="31"/>
        <v>0</v>
      </c>
      <c r="Z80" s="40"/>
      <c r="AA80" s="41"/>
      <c r="AB80" s="42"/>
      <c r="AC80" s="103"/>
      <c r="AD80" s="103"/>
      <c r="AE80" s="19"/>
      <c r="AF80" s="95"/>
    </row>
    <row r="81" spans="1:32" ht="15" x14ac:dyDescent="0.25">
      <c r="A81" s="33"/>
      <c r="B81" s="100">
        <v>1001</v>
      </c>
      <c r="C81" s="100"/>
      <c r="D81" s="100"/>
      <c r="E81" s="100"/>
      <c r="F81" s="100"/>
      <c r="G81" s="100"/>
      <c r="H81" s="100"/>
      <c r="I81" s="100"/>
      <c r="J81" s="34">
        <v>0</v>
      </c>
      <c r="K81" s="43">
        <v>10</v>
      </c>
      <c r="L81" s="43">
        <v>1</v>
      </c>
      <c r="M81" s="44" t="s">
        <v>6</v>
      </c>
      <c r="N81" s="45" t="s">
        <v>6</v>
      </c>
      <c r="O81" s="46" t="s">
        <v>9</v>
      </c>
      <c r="P81" s="39">
        <v>0</v>
      </c>
      <c r="Q81" s="41">
        <f>Q82</f>
        <v>280</v>
      </c>
      <c r="R81" s="41">
        <f t="shared" ref="R81:Y81" si="32">R82</f>
        <v>350</v>
      </c>
      <c r="S81" s="41">
        <f t="shared" si="32"/>
        <v>0</v>
      </c>
      <c r="T81" s="41">
        <f t="shared" si="32"/>
        <v>0</v>
      </c>
      <c r="U81" s="41">
        <f t="shared" si="32"/>
        <v>0</v>
      </c>
      <c r="V81" s="41">
        <f t="shared" si="32"/>
        <v>280</v>
      </c>
      <c r="W81" s="41">
        <f t="shared" si="32"/>
        <v>350</v>
      </c>
      <c r="X81" s="41">
        <f t="shared" si="32"/>
        <v>0</v>
      </c>
      <c r="Y81" s="41">
        <f t="shared" si="32"/>
        <v>0</v>
      </c>
      <c r="Z81" s="40"/>
      <c r="AA81" s="41"/>
      <c r="AB81" s="42"/>
      <c r="AC81" s="101"/>
      <c r="AD81" s="101"/>
      <c r="AE81" s="19"/>
      <c r="AF81" s="95"/>
    </row>
    <row r="82" spans="1:32" ht="15" x14ac:dyDescent="0.25">
      <c r="A82" s="33"/>
      <c r="B82" s="100">
        <v>104</v>
      </c>
      <c r="C82" s="100"/>
      <c r="D82" s="100"/>
      <c r="E82" s="100"/>
      <c r="F82" s="100"/>
      <c r="G82" s="100"/>
      <c r="H82" s="100"/>
      <c r="I82" s="100"/>
      <c r="J82" s="34">
        <v>0</v>
      </c>
      <c r="K82" s="43">
        <v>10</v>
      </c>
      <c r="L82" s="43">
        <v>1</v>
      </c>
      <c r="M82" s="44">
        <v>9900000000</v>
      </c>
      <c r="N82" s="45" t="s">
        <v>6</v>
      </c>
      <c r="O82" s="46" t="s">
        <v>61</v>
      </c>
      <c r="P82" s="39">
        <v>0</v>
      </c>
      <c r="Q82" s="41">
        <f>Q83</f>
        <v>280</v>
      </c>
      <c r="R82" s="41">
        <f t="shared" ref="R82:Y82" si="33">R83</f>
        <v>350</v>
      </c>
      <c r="S82" s="41">
        <f t="shared" si="33"/>
        <v>0</v>
      </c>
      <c r="T82" s="41">
        <f t="shared" si="33"/>
        <v>0</v>
      </c>
      <c r="U82" s="41">
        <f t="shared" si="33"/>
        <v>0</v>
      </c>
      <c r="V82" s="41">
        <f t="shared" si="33"/>
        <v>280</v>
      </c>
      <c r="W82" s="41">
        <f t="shared" si="33"/>
        <v>350</v>
      </c>
      <c r="X82" s="41">
        <f t="shared" si="33"/>
        <v>0</v>
      </c>
      <c r="Y82" s="41">
        <f t="shared" si="33"/>
        <v>0</v>
      </c>
      <c r="Z82" s="40"/>
      <c r="AA82" s="41"/>
      <c r="AB82" s="42"/>
      <c r="AC82" s="101"/>
      <c r="AD82" s="101"/>
      <c r="AE82" s="19"/>
      <c r="AF82" s="95"/>
    </row>
    <row r="83" spans="1:32" ht="15" x14ac:dyDescent="0.25">
      <c r="A83" s="33"/>
      <c r="B83" s="100">
        <v>300</v>
      </c>
      <c r="C83" s="100"/>
      <c r="D83" s="100"/>
      <c r="E83" s="100"/>
      <c r="F83" s="100"/>
      <c r="G83" s="100"/>
      <c r="H83" s="100"/>
      <c r="I83" s="100"/>
      <c r="J83" s="34">
        <v>0</v>
      </c>
      <c r="K83" s="43">
        <v>10</v>
      </c>
      <c r="L83" s="43">
        <v>1</v>
      </c>
      <c r="M83" s="44" t="s">
        <v>4</v>
      </c>
      <c r="N83" s="45">
        <v>300</v>
      </c>
      <c r="O83" s="46" t="s">
        <v>8</v>
      </c>
      <c r="P83" s="39">
        <v>0</v>
      </c>
      <c r="Q83" s="41">
        <f>Q84</f>
        <v>280</v>
      </c>
      <c r="R83" s="41">
        <f t="shared" ref="R83:Y83" si="34">R84</f>
        <v>350</v>
      </c>
      <c r="S83" s="41">
        <f t="shared" si="34"/>
        <v>0</v>
      </c>
      <c r="T83" s="41">
        <f t="shared" si="34"/>
        <v>0</v>
      </c>
      <c r="U83" s="41">
        <f t="shared" si="34"/>
        <v>0</v>
      </c>
      <c r="V83" s="41">
        <f t="shared" si="34"/>
        <v>280</v>
      </c>
      <c r="W83" s="41">
        <f t="shared" si="34"/>
        <v>350</v>
      </c>
      <c r="X83" s="41">
        <f t="shared" si="34"/>
        <v>0</v>
      </c>
      <c r="Y83" s="41">
        <f t="shared" si="34"/>
        <v>0</v>
      </c>
      <c r="Z83" s="40"/>
      <c r="AA83" s="41"/>
      <c r="AB83" s="42"/>
      <c r="AC83" s="101"/>
      <c r="AD83" s="101"/>
      <c r="AE83" s="19"/>
      <c r="AF83" s="95"/>
    </row>
    <row r="84" spans="1:32" ht="30" x14ac:dyDescent="0.25">
      <c r="A84" s="33"/>
      <c r="B84" s="96">
        <v>320</v>
      </c>
      <c r="C84" s="96"/>
      <c r="D84" s="96"/>
      <c r="E84" s="96"/>
      <c r="F84" s="96"/>
      <c r="G84" s="96"/>
      <c r="H84" s="96"/>
      <c r="I84" s="96"/>
      <c r="J84" s="34">
        <v>0</v>
      </c>
      <c r="K84" s="48">
        <v>10</v>
      </c>
      <c r="L84" s="48">
        <v>1</v>
      </c>
      <c r="M84" s="49" t="s">
        <v>4</v>
      </c>
      <c r="N84" s="50">
        <v>320</v>
      </c>
      <c r="O84" s="51" t="s">
        <v>7</v>
      </c>
      <c r="P84" s="39">
        <v>0</v>
      </c>
      <c r="Q84" s="41">
        <v>280</v>
      </c>
      <c r="R84" s="41">
        <v>350</v>
      </c>
      <c r="S84" s="41">
        <v>0</v>
      </c>
      <c r="T84" s="41">
        <v>0</v>
      </c>
      <c r="U84" s="41">
        <v>0</v>
      </c>
      <c r="V84" s="41">
        <v>280</v>
      </c>
      <c r="W84" s="41">
        <v>350</v>
      </c>
      <c r="X84" s="41">
        <v>0</v>
      </c>
      <c r="Y84" s="41">
        <v>0</v>
      </c>
      <c r="Z84" s="40"/>
      <c r="AA84" s="41"/>
      <c r="AB84" s="42"/>
      <c r="AC84" s="97"/>
      <c r="AD84" s="97"/>
      <c r="AE84" s="19"/>
      <c r="AF84" s="95"/>
    </row>
    <row r="85" spans="1:32" ht="15.75" x14ac:dyDescent="0.25">
      <c r="A85" s="3"/>
      <c r="B85" s="73"/>
      <c r="C85" s="73"/>
      <c r="D85" s="73"/>
      <c r="E85" s="73"/>
      <c r="F85" s="73"/>
      <c r="G85" s="73"/>
      <c r="H85" s="73"/>
      <c r="I85" s="73"/>
      <c r="J85" s="73"/>
      <c r="K85" s="74"/>
      <c r="L85" s="74"/>
      <c r="M85" s="74"/>
      <c r="N85" s="75"/>
      <c r="O85" s="76" t="s">
        <v>2</v>
      </c>
      <c r="P85" s="77">
        <v>0</v>
      </c>
      <c r="Q85" s="78">
        <f>Q18+Q24+Q28+Q41+Q46+Q56+Q61+Q76+Q81+Q14+Q70+Q50</f>
        <v>130141.20000000001</v>
      </c>
      <c r="R85" s="78" t="e">
        <f>R18+R24+R28+R41+R46+R56+R61+R76+R81+R14</f>
        <v>#REF!</v>
      </c>
      <c r="S85" s="78" t="e">
        <f>S18+S24+S28+S41+S46+S56+S61+S76+S81+S14</f>
        <v>#REF!</v>
      </c>
      <c r="T85" s="78">
        <f>T18+T24+T28+T41+T46+T56+T61+T76+T81+T14</f>
        <v>0</v>
      </c>
      <c r="U85" s="78" t="e">
        <f>U18+U24+U28+U41+U46+U56+U61+U76+U81+U14</f>
        <v>#REF!</v>
      </c>
      <c r="V85" s="78">
        <f>V18+V24+V28+V41+V46+V56+V61+V76+V81+V14+V70+V50</f>
        <v>127203.1</v>
      </c>
      <c r="W85" s="78" t="e">
        <f>W18+W24+W28+W41+W46+W56+W61+W76+W81+W14</f>
        <v>#REF!</v>
      </c>
      <c r="X85" s="78" t="e">
        <f>X18+X24+X28+X41+X46+X56+X61+X76+X81+X14</f>
        <v>#REF!</v>
      </c>
      <c r="Y85" s="78">
        <f>Y18+Y24+Y28+Y41+Y46+Y56+Y61+Y76+Y81+Y14</f>
        <v>0</v>
      </c>
      <c r="Z85" s="79"/>
      <c r="AA85" s="79"/>
      <c r="AB85" s="79"/>
      <c r="AC85" s="79"/>
      <c r="AD85" s="79"/>
      <c r="AE85" s="80"/>
      <c r="AF85" s="95"/>
    </row>
    <row r="86" spans="1:32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81"/>
      <c r="L86" s="81"/>
      <c r="M86" s="81"/>
      <c r="N86" s="81"/>
      <c r="O86" s="82" t="s">
        <v>1</v>
      </c>
      <c r="P86" s="83">
        <v>0</v>
      </c>
      <c r="Q86" s="84">
        <v>3337</v>
      </c>
      <c r="R86" s="84"/>
      <c r="S86" s="84"/>
      <c r="T86" s="84">
        <v>0</v>
      </c>
      <c r="U86" s="84">
        <v>0</v>
      </c>
      <c r="V86" s="84">
        <v>6694.9</v>
      </c>
      <c r="W86" s="84"/>
      <c r="X86" s="84"/>
      <c r="Y86" s="84">
        <v>0</v>
      </c>
      <c r="Z86" s="19"/>
      <c r="AA86" s="19"/>
      <c r="AB86" s="19"/>
      <c r="AC86" s="19"/>
      <c r="AD86" s="18"/>
      <c r="AE86" s="19"/>
      <c r="AF86" s="95"/>
    </row>
    <row r="87" spans="1:32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85"/>
      <c r="L87" s="85"/>
      <c r="M87" s="85"/>
      <c r="N87" s="85"/>
      <c r="O87" s="79" t="s">
        <v>0</v>
      </c>
      <c r="P87" s="86">
        <v>0</v>
      </c>
      <c r="Q87" s="79">
        <f>Q85+Q86</f>
        <v>133478.20000000001</v>
      </c>
      <c r="R87" s="79" t="e">
        <f t="shared" ref="R87:Y87" si="35">R85+R86</f>
        <v>#REF!</v>
      </c>
      <c r="S87" s="79" t="e">
        <f t="shared" si="35"/>
        <v>#REF!</v>
      </c>
      <c r="T87" s="79">
        <f t="shared" si="35"/>
        <v>0</v>
      </c>
      <c r="U87" s="79" t="e">
        <f t="shared" si="35"/>
        <v>#REF!</v>
      </c>
      <c r="V87" s="79">
        <f t="shared" si="35"/>
        <v>133898</v>
      </c>
      <c r="W87" s="79" t="e">
        <f t="shared" si="35"/>
        <v>#REF!</v>
      </c>
      <c r="X87" s="79" t="e">
        <f t="shared" si="35"/>
        <v>#REF!</v>
      </c>
      <c r="Y87" s="79">
        <f t="shared" si="35"/>
        <v>0</v>
      </c>
      <c r="Z87" s="19"/>
      <c r="AA87" s="19"/>
      <c r="AB87" s="19"/>
      <c r="AC87" s="19"/>
      <c r="AD87" s="18"/>
      <c r="AE87" s="19"/>
      <c r="AF87" s="95"/>
    </row>
    <row r="88" spans="1:32" ht="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"/>
      <c r="Q88" s="4"/>
      <c r="R88" s="4"/>
      <c r="S88" s="4"/>
      <c r="T88" s="4"/>
      <c r="U88" s="4"/>
      <c r="V88" s="4"/>
      <c r="W88" s="4"/>
      <c r="X88" s="4"/>
      <c r="Y88" s="4"/>
      <c r="Z88" s="7"/>
      <c r="AA88" s="7"/>
      <c r="AB88" s="7"/>
      <c r="AC88" s="7"/>
      <c r="AD88" s="7"/>
      <c r="AE88" s="7"/>
    </row>
    <row r="89" spans="1:32" ht="14.2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7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7"/>
      <c r="AA89" s="7"/>
      <c r="AB89" s="7"/>
      <c r="AC89" s="7"/>
      <c r="AD89" s="7"/>
      <c r="AE89" s="7"/>
    </row>
    <row r="90" spans="1:32" ht="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"/>
      <c r="Q90" s="4"/>
      <c r="R90" s="4"/>
      <c r="S90" s="4"/>
      <c r="T90" s="4"/>
      <c r="U90" s="4"/>
      <c r="V90" s="4"/>
      <c r="W90" s="4"/>
      <c r="X90" s="4"/>
      <c r="Y90" s="4"/>
      <c r="Z90" s="7"/>
      <c r="AA90" s="7"/>
      <c r="AB90" s="7"/>
      <c r="AC90" s="7"/>
      <c r="AD90" s="7"/>
      <c r="AE90" s="7"/>
    </row>
  </sheetData>
  <mergeCells count="126">
    <mergeCell ref="Q1:Y1"/>
    <mergeCell ref="Q2:Y2"/>
    <mergeCell ref="Q3:Y3"/>
    <mergeCell ref="Q4:Y4"/>
    <mergeCell ref="Q5:Y5"/>
    <mergeCell ref="Q10:Y10"/>
    <mergeCell ref="K8:Y8"/>
    <mergeCell ref="K10:N10"/>
    <mergeCell ref="B13:I13"/>
    <mergeCell ref="AC13:AD13"/>
    <mergeCell ref="B21:I21"/>
    <mergeCell ref="AC21:AD21"/>
    <mergeCell ref="B23:I23"/>
    <mergeCell ref="B26:I26"/>
    <mergeCell ref="AC26:AD26"/>
    <mergeCell ref="B14:I14"/>
    <mergeCell ref="AC14:AD14"/>
    <mergeCell ref="B15:I15"/>
    <mergeCell ref="AC15:AD15"/>
    <mergeCell ref="B16:I16"/>
    <mergeCell ref="AC16:AD16"/>
    <mergeCell ref="B17:I17"/>
    <mergeCell ref="AC17:AD17"/>
    <mergeCell ref="B20:I20"/>
    <mergeCell ref="AC20:AD20"/>
    <mergeCell ref="B18:I18"/>
    <mergeCell ref="AC18:AD18"/>
    <mergeCell ref="B42:I42"/>
    <mergeCell ref="AC42:AD42"/>
    <mergeCell ref="B47:I47"/>
    <mergeCell ref="AC47:AD47"/>
    <mergeCell ref="B62:I62"/>
    <mergeCell ref="AC62:AD62"/>
    <mergeCell ref="B56:I56"/>
    <mergeCell ref="AC56:AD56"/>
    <mergeCell ref="B45:I45"/>
    <mergeCell ref="B61:I61"/>
    <mergeCell ref="AC61:AD61"/>
    <mergeCell ref="B43:I43"/>
    <mergeCell ref="AC43:AD43"/>
    <mergeCell ref="AC58:AD58"/>
    <mergeCell ref="B59:I59"/>
    <mergeCell ref="AC44:AD44"/>
    <mergeCell ref="B49:I49"/>
    <mergeCell ref="B55:I55"/>
    <mergeCell ref="AC55:AD55"/>
    <mergeCell ref="B46:I46"/>
    <mergeCell ref="AC46:AD46"/>
    <mergeCell ref="B27:I27"/>
    <mergeCell ref="AC27:AD27"/>
    <mergeCell ref="B33:I33"/>
    <mergeCell ref="B19:I19"/>
    <mergeCell ref="AC19:AD19"/>
    <mergeCell ref="B25:I25"/>
    <mergeCell ref="AC25:AD25"/>
    <mergeCell ref="B29:I29"/>
    <mergeCell ref="AC29:AD29"/>
    <mergeCell ref="AC24:AD24"/>
    <mergeCell ref="B28:I28"/>
    <mergeCell ref="AC28:AD28"/>
    <mergeCell ref="AC31:AD31"/>
    <mergeCell ref="AC22:AD22"/>
    <mergeCell ref="AC33:AD33"/>
    <mergeCell ref="B22:I22"/>
    <mergeCell ref="AC23:AD23"/>
    <mergeCell ref="B24:I24"/>
    <mergeCell ref="AC30:AD30"/>
    <mergeCell ref="B32:I32"/>
    <mergeCell ref="AC32:AD32"/>
    <mergeCell ref="B31:I31"/>
    <mergeCell ref="B30:I30"/>
    <mergeCell ref="AC40:AD40"/>
    <mergeCell ref="AC48:AD48"/>
    <mergeCell ref="AC45:AD45"/>
    <mergeCell ref="AC78:AD78"/>
    <mergeCell ref="B79:I79"/>
    <mergeCell ref="AC79:AD79"/>
    <mergeCell ref="B77:I77"/>
    <mergeCell ref="B75:I75"/>
    <mergeCell ref="AC75:AD75"/>
    <mergeCell ref="B40:I40"/>
    <mergeCell ref="AC49:AD49"/>
    <mergeCell ref="B67:I67"/>
    <mergeCell ref="AC67:AD67"/>
    <mergeCell ref="B48:I48"/>
    <mergeCell ref="AC68:AD68"/>
    <mergeCell ref="B66:I66"/>
    <mergeCell ref="AC66:AD66"/>
    <mergeCell ref="B44:I44"/>
    <mergeCell ref="AC59:AD59"/>
    <mergeCell ref="B41:I41"/>
    <mergeCell ref="AC41:AD41"/>
    <mergeCell ref="B57:I57"/>
    <mergeCell ref="AC57:AD57"/>
    <mergeCell ref="B58:I58"/>
    <mergeCell ref="B81:I81"/>
    <mergeCell ref="AC81:AD81"/>
    <mergeCell ref="B84:I84"/>
    <mergeCell ref="AC84:AD84"/>
    <mergeCell ref="B82:I82"/>
    <mergeCell ref="AC82:AD82"/>
    <mergeCell ref="B83:I83"/>
    <mergeCell ref="AC83:AD83"/>
    <mergeCell ref="B60:I60"/>
    <mergeCell ref="AC60:AD60"/>
    <mergeCell ref="B80:I80"/>
    <mergeCell ref="AC80:AD80"/>
    <mergeCell ref="B78:I78"/>
    <mergeCell ref="AC77:AD77"/>
    <mergeCell ref="B76:I76"/>
    <mergeCell ref="AC76:AD76"/>
    <mergeCell ref="B69:I69"/>
    <mergeCell ref="AC69:AD69"/>
    <mergeCell ref="B65:I65"/>
    <mergeCell ref="AC65:AD65"/>
    <mergeCell ref="B68:I68"/>
    <mergeCell ref="B35:I35"/>
    <mergeCell ref="AC35:AD35"/>
    <mergeCell ref="B39:I39"/>
    <mergeCell ref="AC39:AD39"/>
    <mergeCell ref="B34:I34"/>
    <mergeCell ref="AC34:AD34"/>
    <mergeCell ref="B38:I38"/>
    <mergeCell ref="AC38:AD38"/>
    <mergeCell ref="B37:I37"/>
    <mergeCell ref="AC37:AD37"/>
  </mergeCells>
  <pageMargins left="0.59055118110236204" right="0.39370078740157499" top="0.59055118110236204" bottom="0.59055118110236204" header="0.275590546487823" footer="0.275590546487823"/>
  <pageSetup paperSize="9" scale="53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Куйб</vt:lpstr>
      <vt:lpstr>Куйб!Заголовки_для_печати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Чегодайкина Людмила Владимировна</cp:lastModifiedBy>
  <cp:lastPrinted>2022-03-02T09:20:01Z</cp:lastPrinted>
  <dcterms:created xsi:type="dcterms:W3CDTF">2019-09-12T05:04:10Z</dcterms:created>
  <dcterms:modified xsi:type="dcterms:W3CDTF">2022-10-24T07:52:13Z</dcterms:modified>
</cp:coreProperties>
</file>